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F盘\学工资料\2025工作\评估办\"/>
    </mc:Choice>
  </mc:AlternateContent>
  <xr:revisionPtr revIDLastSave="0" documentId="13_ncr:1_{DA45A9B2-0198-4BF0-A0D3-C85C903C29AF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Sheet1!$A$2:$AF$239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1" i="2"/>
  <c r="Q142" i="1"/>
  <c r="N142" i="1"/>
  <c r="Q143" i="1"/>
  <c r="N143" i="1"/>
  <c r="Q140" i="1"/>
  <c r="N140" i="1"/>
  <c r="Q139" i="1"/>
  <c r="N139" i="1"/>
  <c r="Q141" i="1"/>
  <c r="N141" i="1"/>
  <c r="Q119" i="1"/>
  <c r="N119" i="1"/>
  <c r="Q118" i="1"/>
  <c r="N118" i="1"/>
  <c r="Q115" i="1"/>
  <c r="N115" i="1"/>
  <c r="Q123" i="1"/>
  <c r="N123" i="1"/>
  <c r="Q114" i="1"/>
  <c r="N114" i="1"/>
  <c r="Q116" i="1"/>
  <c r="N116" i="1"/>
  <c r="Q122" i="1"/>
  <c r="N122" i="1"/>
  <c r="Q121" i="1"/>
  <c r="N121" i="1"/>
  <c r="Q117" i="1"/>
  <c r="N117" i="1"/>
  <c r="Q120" i="1"/>
  <c r="N120" i="1"/>
  <c r="Q97" i="1"/>
  <c r="N97" i="1"/>
  <c r="Q92" i="1"/>
  <c r="N92" i="1"/>
  <c r="Q91" i="1"/>
  <c r="N91" i="1"/>
  <c r="Q19" i="1" l="1"/>
  <c r="N19" i="1"/>
</calcChain>
</file>

<file path=xl/sharedStrings.xml><?xml version="1.0" encoding="utf-8"?>
<sst xmlns="http://schemas.openxmlformats.org/spreadsheetml/2006/main" count="2308" uniqueCount="771">
  <si>
    <t>序号</t>
  </si>
  <si>
    <t>学院</t>
  </si>
  <si>
    <t>专业</t>
  </si>
  <si>
    <t>班级人数</t>
  </si>
  <si>
    <t>姓名</t>
  </si>
  <si>
    <t>学号</t>
  </si>
  <si>
    <t>德育等级</t>
  </si>
  <si>
    <t>单科绩点最低分值</t>
  </si>
  <si>
    <t>英语四级是否通过</t>
  </si>
  <si>
    <t>平均学分绩点</t>
  </si>
  <si>
    <t>平均学分绩排名</t>
  </si>
  <si>
    <t>平均学分绩排名比例</t>
  </si>
  <si>
    <t>综合测评总成绩</t>
  </si>
  <si>
    <t>综合测评排名</t>
  </si>
  <si>
    <t>综合测评排名比例</t>
  </si>
  <si>
    <t>申报奖项</t>
  </si>
  <si>
    <t>与校园卡配套的工商银行联名卡号</t>
  </si>
  <si>
    <t>是否经济
困难学生</t>
  </si>
  <si>
    <t>金额</t>
  </si>
  <si>
    <t>汽车工程学院</t>
  </si>
  <si>
    <t>能源zy2201</t>
  </si>
  <si>
    <t>李长欣</t>
  </si>
  <si>
    <t>0122206290920</t>
  </si>
  <si>
    <t>优</t>
  </si>
  <si>
    <t>是</t>
  </si>
  <si>
    <t>比博斯特三等奖学金</t>
  </si>
  <si>
    <t>6222023202057171380</t>
  </si>
  <si>
    <t>否</t>
  </si>
  <si>
    <t>车辆工程</t>
  </si>
  <si>
    <t>车辆gcgj2201</t>
  </si>
  <si>
    <t>刘典钰</t>
  </si>
  <si>
    <t>0122207780333</t>
  </si>
  <si>
    <t>许昌远东三等奖学金</t>
  </si>
  <si>
    <t>6222023202057161720</t>
  </si>
  <si>
    <t>车辆2205</t>
  </si>
  <si>
    <t>郑怡静</t>
  </si>
  <si>
    <t>0122207780702</t>
  </si>
  <si>
    <t>法士特齿轮奖学金一等奖</t>
  </si>
  <si>
    <t>6222023202057162868</t>
  </si>
  <si>
    <t>能源与动力工程</t>
  </si>
  <si>
    <t>能源2202</t>
  </si>
  <si>
    <t>张捷睿</t>
  </si>
  <si>
    <t>0122207780320</t>
  </si>
  <si>
    <t>保隆科技奖学金二等奖</t>
  </si>
  <si>
    <t>王文珂</t>
  </si>
  <si>
    <t>0122206290610</t>
  </si>
  <si>
    <t>许昌远东二等奖学金</t>
  </si>
  <si>
    <t>6222023202057169277</t>
  </si>
  <si>
    <t>卫婉彤</t>
  </si>
  <si>
    <t>0122207780225</t>
  </si>
  <si>
    <t>圆梦东风奖学金</t>
  </si>
  <si>
    <t>6222023202057160516</t>
  </si>
  <si>
    <t>汽车服务工程</t>
  </si>
  <si>
    <t>汽服2201</t>
  </si>
  <si>
    <t>侯苏轩</t>
  </si>
  <si>
    <t>0122207780135</t>
  </si>
  <si>
    <t>绿控传动奖学金三等奖</t>
  </si>
  <si>
    <t>6222023202057160623</t>
  </si>
  <si>
    <t>孙顺祥</t>
  </si>
  <si>
    <t>保隆科技奖学金三等奖</t>
  </si>
  <si>
    <t>周鑫喆</t>
  </si>
  <si>
    <t>0122207780520</t>
  </si>
  <si>
    <t>许昌远东一等奖学金</t>
  </si>
  <si>
    <t>6222023202057159484</t>
  </si>
  <si>
    <t>王晨杰</t>
  </si>
  <si>
    <t>0122207780925</t>
  </si>
  <si>
    <t>绿控传动奖学金二等奖</t>
  </si>
  <si>
    <t>6222023202057160599</t>
  </si>
  <si>
    <t>能源2201</t>
  </si>
  <si>
    <t>陈双</t>
  </si>
  <si>
    <t>0122207781205</t>
  </si>
  <si>
    <t>6222023202057160193</t>
  </si>
  <si>
    <t>易帅</t>
  </si>
  <si>
    <t>0122207780418</t>
  </si>
  <si>
    <t>6222023202057160953</t>
  </si>
  <si>
    <t>能源2203</t>
  </si>
  <si>
    <t>王锦芃</t>
  </si>
  <si>
    <t>0122207780611</t>
  </si>
  <si>
    <t>6222023202057161282</t>
  </si>
  <si>
    <t>车辆zy2201</t>
  </si>
  <si>
    <t>闫娜</t>
  </si>
  <si>
    <t>0122207780329</t>
  </si>
  <si>
    <t>6222023202057159021</t>
  </si>
  <si>
    <t>熊梓寒</t>
  </si>
  <si>
    <t>0122207780815</t>
  </si>
  <si>
    <t>6222023202057162017</t>
  </si>
  <si>
    <t>王家祥</t>
  </si>
  <si>
    <t>0122207781013</t>
  </si>
  <si>
    <t>SGMW奖学金三等奖</t>
  </si>
  <si>
    <t>6222023202057161589</t>
  </si>
  <si>
    <t>马博博</t>
  </si>
  <si>
    <t>0122214670303</t>
  </si>
  <si>
    <t>6222023202057197831</t>
  </si>
  <si>
    <t>林秋岳</t>
  </si>
  <si>
    <t>0122207780304</t>
  </si>
  <si>
    <t>绿控传动奖学金一等奖</t>
  </si>
  <si>
    <t>6222023202057159880</t>
  </si>
  <si>
    <t>储能科学与工程</t>
  </si>
  <si>
    <t>邵子扬</t>
  </si>
  <si>
    <t>0122207780601</t>
  </si>
  <si>
    <t>振兴汽车工业奖学金</t>
  </si>
  <si>
    <t>6222023202057159732</t>
  </si>
  <si>
    <t>梅英豪</t>
  </si>
  <si>
    <t>0122208890712</t>
  </si>
  <si>
    <t>6222023202057176595</t>
  </si>
  <si>
    <t>梁敏锐</t>
  </si>
  <si>
    <t>0122207780401</t>
  </si>
  <si>
    <t>2/29</t>
  </si>
  <si>
    <t>4/29</t>
  </si>
  <si>
    <t>6222023202057159716</t>
  </si>
  <si>
    <t>赵馨雅</t>
  </si>
  <si>
    <t>0122207781024</t>
  </si>
  <si>
    <t>法士特齿轮奖学金三等奖</t>
  </si>
  <si>
    <t>6222023202057162454</t>
  </si>
  <si>
    <t>车辆2203</t>
  </si>
  <si>
    <t>李浩宇</t>
  </si>
  <si>
    <t>0122207781134</t>
  </si>
  <si>
    <t>3/34</t>
  </si>
  <si>
    <t>1/34</t>
  </si>
  <si>
    <t>6222023202057162355</t>
  </si>
  <si>
    <t>胡博皓</t>
  </si>
  <si>
    <t>0122206290737</t>
  </si>
  <si>
    <t>6222023202057171026</t>
  </si>
  <si>
    <t>黄术民</t>
  </si>
  <si>
    <t>0122220390206</t>
  </si>
  <si>
    <t>车辆2201</t>
  </si>
  <si>
    <t>尹燕超</t>
  </si>
  <si>
    <t>0122207781022</t>
  </si>
  <si>
    <t>法士特齿轮奖学金特等奖</t>
  </si>
  <si>
    <t>6222023202057162223</t>
  </si>
  <si>
    <t>杨泽宇</t>
  </si>
  <si>
    <t>0122207780706</t>
  </si>
  <si>
    <t>6222023202057162587</t>
  </si>
  <si>
    <t>车辆2206</t>
  </si>
  <si>
    <t>肖妙琪</t>
  </si>
  <si>
    <t>6222023202057162074</t>
  </si>
  <si>
    <t>马铭泽</t>
  </si>
  <si>
    <t>0122207780723</t>
  </si>
  <si>
    <t>6222023202057162371</t>
  </si>
  <si>
    <t>汽服2202</t>
  </si>
  <si>
    <t>龙靖宇</t>
  </si>
  <si>
    <t>0122206290506</t>
  </si>
  <si>
    <t>6222023202057170382</t>
  </si>
  <si>
    <t>饶佳敏</t>
  </si>
  <si>
    <t>0122207780115</t>
  </si>
  <si>
    <t>SGMW奖学金二等奖</t>
  </si>
  <si>
    <t>6222023202057161878</t>
  </si>
  <si>
    <t>车辆2202</t>
  </si>
  <si>
    <t>唐黎</t>
  </si>
  <si>
    <t>0122207781228</t>
  </si>
  <si>
    <t>6222023202057163049</t>
  </si>
  <si>
    <t>金路俊</t>
  </si>
  <si>
    <t>0122207780201</t>
  </si>
  <si>
    <t>6222023202057159708</t>
  </si>
  <si>
    <t>林冠铮</t>
  </si>
  <si>
    <t>0122207780403</t>
  </si>
  <si>
    <t>6222023202057162967</t>
  </si>
  <si>
    <t>车辆2204</t>
  </si>
  <si>
    <t>厉诗雨</t>
  </si>
  <si>
    <t>0122208890128</t>
  </si>
  <si>
    <t>6222023202057175191</t>
  </si>
  <si>
    <t>储能2202</t>
  </si>
  <si>
    <t>朱安康</t>
  </si>
  <si>
    <t>0122207781015</t>
  </si>
  <si>
    <t>6222023202057162009</t>
  </si>
  <si>
    <t>冯冠嘉</t>
  </si>
  <si>
    <t>0122207781113</t>
  </si>
  <si>
    <t>6222023202057161530</t>
  </si>
  <si>
    <t>贺俊刚</t>
  </si>
  <si>
    <t>0122207780111</t>
  </si>
  <si>
    <t>6222023202057161217</t>
  </si>
  <si>
    <t>李泽梁</t>
  </si>
  <si>
    <t>0122207780410</t>
  </si>
  <si>
    <t>周钺</t>
  </si>
  <si>
    <t>0122207781129</t>
  </si>
  <si>
    <t>比博斯特一等奖学金</t>
  </si>
  <si>
    <t>6222023202057159849</t>
  </si>
  <si>
    <t>赵静</t>
  </si>
  <si>
    <t>0122207780308</t>
  </si>
  <si>
    <t>SGMW奖学金一等奖</t>
  </si>
  <si>
    <t>6222023202057160672</t>
  </si>
  <si>
    <t>陈扬</t>
  </si>
  <si>
    <t>0122220450214</t>
  </si>
  <si>
    <t>6222023202057201971</t>
  </si>
  <si>
    <t>林宏伟</t>
  </si>
  <si>
    <t>0122220390315</t>
  </si>
  <si>
    <t>6222023202057201229</t>
  </si>
  <si>
    <t>熊子涵</t>
  </si>
  <si>
    <t>0122207780416</t>
  </si>
  <si>
    <t>6222023202057161936</t>
  </si>
  <si>
    <t>张思怡</t>
  </si>
  <si>
    <t>0122207780317</t>
  </si>
  <si>
    <t>6222023202057162199</t>
  </si>
  <si>
    <t>陈子豪</t>
  </si>
  <si>
    <t>0122207780127</t>
  </si>
  <si>
    <t>6222023202057158965</t>
  </si>
  <si>
    <t>韩雪辉</t>
  </si>
  <si>
    <t>0122207780731</t>
  </si>
  <si>
    <t>6222023202057159237</t>
  </si>
  <si>
    <t>孙润远</t>
  </si>
  <si>
    <t>0122207780835</t>
  </si>
  <si>
    <t>法士特齿轮奖学金二等奖</t>
  </si>
  <si>
    <t>6222023202057158981</t>
  </si>
  <si>
    <t>叶慕晨</t>
  </si>
  <si>
    <t>0122207780728</t>
  </si>
  <si>
    <t>6222033202013334153</t>
  </si>
  <si>
    <t>曹程宇</t>
  </si>
  <si>
    <t>0122203950121</t>
  </si>
  <si>
    <t>6222023202057135625</t>
  </si>
  <si>
    <t>张文轩</t>
  </si>
  <si>
    <t>0122207781220</t>
  </si>
  <si>
    <t>5/37</t>
  </si>
  <si>
    <t>6222023202057160284</t>
  </si>
  <si>
    <t>吕青松</t>
  </si>
  <si>
    <t>0122207781117</t>
  </si>
  <si>
    <t>6222023202057160912</t>
  </si>
  <si>
    <t>唐伟铭</t>
  </si>
  <si>
    <t>0122207780404</t>
  </si>
  <si>
    <t>6222023202057159906</t>
  </si>
  <si>
    <t>陈炫杰</t>
  </si>
  <si>
    <t>0122207780617</t>
  </si>
  <si>
    <t>6222023202057160862</t>
  </si>
  <si>
    <t>刘佳增</t>
  </si>
  <si>
    <t>0122207781108</t>
  </si>
  <si>
    <t>6222023202057159112</t>
  </si>
  <si>
    <t>卢著伟</t>
  </si>
  <si>
    <t>0122207780713</t>
  </si>
  <si>
    <t>优秀</t>
  </si>
  <si>
    <t>6222023202057161670</t>
  </si>
  <si>
    <t>王浩</t>
  </si>
  <si>
    <t>0122207780934</t>
  </si>
  <si>
    <t>6222023202057162256</t>
  </si>
  <si>
    <t>6222023202057200767</t>
    <phoneticPr fontId="4" type="noConversion"/>
  </si>
  <si>
    <t>6222023202057158817</t>
    <phoneticPr fontId="4" type="noConversion"/>
  </si>
  <si>
    <t>自动化学院</t>
  </si>
  <si>
    <t>电气2301</t>
  </si>
  <si>
    <t>李岚欣</t>
  </si>
  <si>
    <t>6222033202014472812</t>
  </si>
  <si>
    <t>电气工程及其自动化</t>
  </si>
  <si>
    <t>电气2202</t>
  </si>
  <si>
    <t>杨墨琛</t>
  </si>
  <si>
    <t>0122211370507</t>
  </si>
  <si>
    <t>6222023202057191958</t>
  </si>
  <si>
    <t>自动化</t>
  </si>
  <si>
    <t>自动化2301</t>
  </si>
  <si>
    <t>秦臻</t>
  </si>
  <si>
    <t>比博斯特二等奖学金</t>
  </si>
  <si>
    <t>6222033202014470881</t>
  </si>
  <si>
    <t>自动化2302</t>
  </si>
  <si>
    <t>张怡轩</t>
  </si>
  <si>
    <t>6222033202014472606</t>
  </si>
  <si>
    <t>自动化类</t>
  </si>
  <si>
    <t>自动化类2405</t>
  </si>
  <si>
    <t>陈学乐</t>
  </si>
  <si>
    <t>1024005470</t>
  </si>
  <si>
    <t>2.53</t>
  </si>
  <si>
    <t>3.831</t>
  </si>
  <si>
    <t>11</t>
  </si>
  <si>
    <t>93.52</t>
  </si>
  <si>
    <t>6222033202017990182</t>
  </si>
  <si>
    <t>自动化类2413</t>
  </si>
  <si>
    <t>柳博</t>
  </si>
  <si>
    <t>1024005741</t>
  </si>
  <si>
    <t>2.9</t>
  </si>
  <si>
    <t>3.83</t>
  </si>
  <si>
    <t>10</t>
  </si>
  <si>
    <t>92.629</t>
  </si>
  <si>
    <t>8</t>
  </si>
  <si>
    <t>6222033202017989481</t>
  </si>
  <si>
    <t>自动化类2404</t>
  </si>
  <si>
    <t>李书瑶</t>
  </si>
  <si>
    <t>1024005447</t>
  </si>
  <si>
    <t>1.16</t>
  </si>
  <si>
    <t>3.547</t>
  </si>
  <si>
    <t>19</t>
  </si>
  <si>
    <t>92.329</t>
  </si>
  <si>
    <t>6222033202017990125</t>
  </si>
  <si>
    <t>自动化类2407</t>
  </si>
  <si>
    <t>李紫瑞</t>
  </si>
  <si>
    <t>1024005541</t>
  </si>
  <si>
    <t>2.41</t>
  </si>
  <si>
    <t>3.724</t>
  </si>
  <si>
    <t>15</t>
  </si>
  <si>
    <t>91.965</t>
  </si>
  <si>
    <t>12</t>
  </si>
  <si>
    <t>6222033202017989853</t>
  </si>
  <si>
    <t>自动化类2403</t>
  </si>
  <si>
    <t>董杨</t>
  </si>
  <si>
    <t>1024005425</t>
  </si>
  <si>
    <t>2.32</t>
  </si>
  <si>
    <t>3.477</t>
  </si>
  <si>
    <t>18</t>
  </si>
  <si>
    <t>91.686</t>
  </si>
  <si>
    <t>6222033202017991594</t>
  </si>
  <si>
    <t>自动化2304</t>
  </si>
  <si>
    <t>许智凯</t>
  </si>
  <si>
    <t>6222033202014469065</t>
  </si>
  <si>
    <t>电气2204</t>
  </si>
  <si>
    <t>王震</t>
  </si>
  <si>
    <t>0122211371329</t>
  </si>
  <si>
    <t>6222023202057190414</t>
  </si>
  <si>
    <t>保隆科技奖学金一等奖</t>
    <phoneticPr fontId="4" type="noConversion"/>
  </si>
  <si>
    <t>机械类（车辆）</t>
  </si>
  <si>
    <t>车辆类2413</t>
  </si>
  <si>
    <t>万麒龙</t>
  </si>
  <si>
    <t>6222033202017965044</t>
  </si>
  <si>
    <t>李永健</t>
  </si>
  <si>
    <t>6222033202017968865</t>
  </si>
  <si>
    <t>王威</t>
  </si>
  <si>
    <t>6222033202017969137</t>
  </si>
  <si>
    <t>车辆类2401</t>
  </si>
  <si>
    <t>刘兴易</t>
  </si>
  <si>
    <t>6222033202017965598</t>
  </si>
  <si>
    <t>车辆类2411</t>
  </si>
  <si>
    <t>马瑞</t>
  </si>
  <si>
    <t>6222033202017967529</t>
  </si>
  <si>
    <t>车辆gcgj2401</t>
  </si>
  <si>
    <t>张熙正</t>
  </si>
  <si>
    <t>6222033202017967438</t>
  </si>
  <si>
    <t>车辆类2405</t>
  </si>
  <si>
    <t>丁志鹏</t>
  </si>
  <si>
    <t>6222033202017965978</t>
  </si>
  <si>
    <t>郭郴</t>
  </si>
  <si>
    <t>6222033202017967347</t>
  </si>
  <si>
    <t>雍潇涵</t>
  </si>
  <si>
    <t>6222033202017967511</t>
  </si>
  <si>
    <t>王子炎</t>
  </si>
  <si>
    <t>6222033202017999753</t>
  </si>
  <si>
    <t>车辆类2402</t>
  </si>
  <si>
    <t>张保彤</t>
  </si>
  <si>
    <t>6222033202017968931</t>
  </si>
  <si>
    <t>朱志宇</t>
  </si>
  <si>
    <t>6222033202017970036</t>
  </si>
  <si>
    <t>程皓平</t>
  </si>
  <si>
    <t>6222033202017966398</t>
  </si>
  <si>
    <t>车辆类2403</t>
  </si>
  <si>
    <t>袁书涵</t>
  </si>
  <si>
    <t>6222033202017967677</t>
  </si>
  <si>
    <t>赵正阳</t>
  </si>
  <si>
    <t>6222033202017967446</t>
  </si>
  <si>
    <t>车辆类2406</t>
  </si>
  <si>
    <t>赵晨光</t>
  </si>
  <si>
    <t>6222033202017969038</t>
  </si>
  <si>
    <t>张嘉良</t>
  </si>
  <si>
    <t>6222033202017968964</t>
  </si>
  <si>
    <t>邹文宇</t>
  </si>
  <si>
    <t>6222033202008215656</t>
  </si>
  <si>
    <t>张子霖</t>
  </si>
  <si>
    <t>6222033202017968493</t>
  </si>
  <si>
    <t>车辆类2414</t>
  </si>
  <si>
    <t>王佳卓</t>
  </si>
  <si>
    <t>6222033202017966703</t>
  </si>
  <si>
    <t>车辆类2412</t>
  </si>
  <si>
    <t>余洋</t>
  </si>
  <si>
    <t>6222033202017965648</t>
  </si>
  <si>
    <t>周芷若</t>
  </si>
  <si>
    <t>6222033202017965846</t>
  </si>
  <si>
    <t>车辆类2410</t>
  </si>
  <si>
    <t>许乐义</t>
  </si>
  <si>
    <t>6222033202017968774</t>
  </si>
  <si>
    <t>樊世发</t>
  </si>
  <si>
    <t>6222033202017908648</t>
  </si>
  <si>
    <t>夏想</t>
  </si>
  <si>
    <t>6222033202017968683</t>
  </si>
  <si>
    <t>张芷菡</t>
  </si>
  <si>
    <t>6222033202017942142</t>
  </si>
  <si>
    <t>胡语博</t>
  </si>
  <si>
    <t>6222033202017970259</t>
  </si>
  <si>
    <t>王晨曦</t>
  </si>
  <si>
    <t>6222033202017905479</t>
  </si>
  <si>
    <t>杨少博</t>
  </si>
  <si>
    <t>6222033202017966315</t>
  </si>
  <si>
    <t>唐宇畅</t>
  </si>
  <si>
    <t>6222033202017967461</t>
  </si>
  <si>
    <t>李冬阳</t>
  </si>
  <si>
    <t>6222033202017964823</t>
  </si>
  <si>
    <t>邹奇展</t>
  </si>
  <si>
    <t>6222033202017986578</t>
  </si>
  <si>
    <t>阮冰雪</t>
  </si>
  <si>
    <t>6222033202017965390</t>
  </si>
  <si>
    <t>车辆类2409</t>
  </si>
  <si>
    <t>石毅康</t>
  </si>
  <si>
    <t>6222033202017965309</t>
  </si>
  <si>
    <t>车辆类2408</t>
  </si>
  <si>
    <t>白川谷</t>
  </si>
  <si>
    <t>6222033202017969244</t>
  </si>
  <si>
    <t>关世成</t>
  </si>
  <si>
    <t>6222033202017966679</t>
  </si>
  <si>
    <t>谢胜伟</t>
  </si>
  <si>
    <t>6222033202017966869</t>
  </si>
  <si>
    <t>石华杰</t>
  </si>
  <si>
    <t>6222033202017966653</t>
  </si>
  <si>
    <t>叶云帆</t>
  </si>
  <si>
    <t>6222033202017965408</t>
  </si>
  <si>
    <t>车辆类2407</t>
  </si>
  <si>
    <t>杨一鸣</t>
  </si>
  <si>
    <t>6222033202017966885</t>
  </si>
  <si>
    <t>麻振轩</t>
  </si>
  <si>
    <t>6222033202017967651</t>
  </si>
  <si>
    <t>余晨晟</t>
  </si>
  <si>
    <t>6222033202017986073</t>
  </si>
  <si>
    <t>蔡昀泽</t>
  </si>
  <si>
    <t>6222033202017936573</t>
  </si>
  <si>
    <t>余杰洲</t>
  </si>
  <si>
    <t>6222033202017967123</t>
  </si>
  <si>
    <t>6222033202017969087</t>
  </si>
  <si>
    <t>张亮辉</t>
  </si>
  <si>
    <t>6222033202017966323</t>
  </si>
  <si>
    <t>田墨</t>
  </si>
  <si>
    <t>6222033202017966331</t>
  </si>
  <si>
    <t>周雪怡</t>
  </si>
  <si>
    <t>6222033202017968345</t>
  </si>
  <si>
    <t>卞文浩</t>
  </si>
  <si>
    <t>6222033202017971588</t>
  </si>
  <si>
    <t>秦升志</t>
  </si>
  <si>
    <t>6222033202017965143</t>
  </si>
  <si>
    <t>张骜今</t>
  </si>
  <si>
    <t>6222033202017967636</t>
  </si>
  <si>
    <t>王子烨</t>
  </si>
  <si>
    <t>6222033202017965036</t>
  </si>
  <si>
    <t>龙博</t>
  </si>
  <si>
    <t>6222033202017968105</t>
  </si>
  <si>
    <t>秦嘉远</t>
  </si>
  <si>
    <t>6222033202017968618</t>
  </si>
  <si>
    <t>杨文齐</t>
  </si>
  <si>
    <t>6222033202017965945</t>
  </si>
  <si>
    <t>冯泽皓</t>
  </si>
  <si>
    <t>6222033202017966513</t>
  </si>
  <si>
    <t>车辆类2404</t>
  </si>
  <si>
    <t>郎宸浩</t>
  </si>
  <si>
    <t>6222033202017966356</t>
  </si>
  <si>
    <t>黄锦荣</t>
  </si>
  <si>
    <t>6222033202017965895</t>
  </si>
  <si>
    <t>李晓语</t>
  </si>
  <si>
    <t>6222033202017965937</t>
  </si>
  <si>
    <t>李孟泽</t>
  </si>
  <si>
    <t>6222033202017966638</t>
  </si>
  <si>
    <t>黄畅</t>
  </si>
  <si>
    <t>6222033202008215276</t>
  </si>
  <si>
    <t>卢田野</t>
  </si>
  <si>
    <t>6222033202017967206</t>
  </si>
  <si>
    <t>杨紫豪</t>
  </si>
  <si>
    <t>6222033202017966364</t>
  </si>
  <si>
    <t>孙承隆</t>
  </si>
  <si>
    <t>6222033202017968212</t>
  </si>
  <si>
    <t>王一涵</t>
  </si>
  <si>
    <t>6222033202017968279</t>
  </si>
  <si>
    <t>6222023202056876369</t>
    <phoneticPr fontId="4" type="noConversion"/>
  </si>
  <si>
    <t>6222023202057162728</t>
    <phoneticPr fontId="4" type="noConversion"/>
  </si>
  <si>
    <t>保隆科技奖学金特等奖</t>
    <phoneticPr fontId="4" type="noConversion"/>
  </si>
  <si>
    <t>车辆2306</t>
  </si>
  <si>
    <t>周紫馨</t>
  </si>
  <si>
    <t>6222033202014439514</t>
  </si>
  <si>
    <t>能源zy2301</t>
  </si>
  <si>
    <t>高涌忠</t>
  </si>
  <si>
    <t>6222033202014442898</t>
  </si>
  <si>
    <t>韦建赫</t>
  </si>
  <si>
    <t>6222033202014442021</t>
  </si>
  <si>
    <t>汽服2301</t>
  </si>
  <si>
    <t>张哲源</t>
  </si>
  <si>
    <t>6222033202014451865</t>
  </si>
  <si>
    <t>曾世研</t>
  </si>
  <si>
    <t>6222033202014449943</t>
  </si>
  <si>
    <t>张京煜</t>
  </si>
  <si>
    <t>6222033202014439928</t>
  </si>
  <si>
    <t>车辆2302</t>
  </si>
  <si>
    <t>李宜彬</t>
  </si>
  <si>
    <t>6222033202014441262</t>
  </si>
  <si>
    <t>储能2301</t>
  </si>
  <si>
    <t>张铭梁</t>
  </si>
  <si>
    <t>6222033202014439324</t>
  </si>
  <si>
    <t>吕远山</t>
  </si>
  <si>
    <t>陈佳妍</t>
  </si>
  <si>
    <t>6222033202014442427</t>
  </si>
  <si>
    <t>车辆2305</t>
  </si>
  <si>
    <t>欧雁翎</t>
  </si>
  <si>
    <t>1023006401</t>
  </si>
  <si>
    <t>6222033202014438870</t>
  </si>
  <si>
    <t>车辆2304</t>
  </si>
  <si>
    <t>程乐哲</t>
  </si>
  <si>
    <t>1023006695</t>
  </si>
  <si>
    <t>6222033202014441783</t>
  </si>
  <si>
    <t>赵旭</t>
  </si>
  <si>
    <t>1023001160</t>
  </si>
  <si>
    <t>6222033202014436569</t>
  </si>
  <si>
    <t>车辆2303</t>
  </si>
  <si>
    <t>陈炳宇</t>
  </si>
  <si>
    <t>1023006481</t>
  </si>
  <si>
    <t>6222033202014441908</t>
  </si>
  <si>
    <t>庞世麒</t>
  </si>
  <si>
    <t>1023006513</t>
  </si>
  <si>
    <t>6222033202014442054</t>
  </si>
  <si>
    <t>储能2302</t>
  </si>
  <si>
    <t>秦悦铭</t>
  </si>
  <si>
    <t>1023006792</t>
  </si>
  <si>
    <t>6222033202014442005</t>
  </si>
  <si>
    <t>车辆zy2301</t>
  </si>
  <si>
    <t>刘高</t>
  </si>
  <si>
    <t>1023006720</t>
  </si>
  <si>
    <t>6222033202014439316</t>
  </si>
  <si>
    <t>汽服2302</t>
  </si>
  <si>
    <t>罗鑫泉</t>
  </si>
  <si>
    <t>1023006542</t>
  </si>
  <si>
    <t>6222033202014441080</t>
  </si>
  <si>
    <t>周嘉豪</t>
  </si>
  <si>
    <t>1023006397</t>
  </si>
  <si>
    <t>6222033202014441502</t>
  </si>
  <si>
    <t>李彦瑾</t>
  </si>
  <si>
    <t>1023006554</t>
  </si>
  <si>
    <t>6222033202014441957</t>
  </si>
  <si>
    <t>李睿宁</t>
  </si>
  <si>
    <t>1023006643</t>
  </si>
  <si>
    <t>6222033202014442039</t>
  </si>
  <si>
    <t>杨佳汶</t>
  </si>
  <si>
    <t>1023006386</t>
  </si>
  <si>
    <t>6222033202014443268</t>
  </si>
  <si>
    <t>车辆2301</t>
  </si>
  <si>
    <t>熊子成</t>
  </si>
  <si>
    <t>1023006579</t>
  </si>
  <si>
    <t>93.94％</t>
  </si>
  <si>
    <t>87.88％</t>
  </si>
  <si>
    <t>6222033202014440108</t>
  </si>
  <si>
    <t>张洪源</t>
  </si>
  <si>
    <t>马芮莹</t>
  </si>
  <si>
    <t>能源2303</t>
  </si>
  <si>
    <t>杨光</t>
  </si>
  <si>
    <t>刘年瑞</t>
  </si>
  <si>
    <t>何庚鸿</t>
  </si>
  <si>
    <t>张文珊</t>
  </si>
  <si>
    <t>车辆gcgj2301</t>
  </si>
  <si>
    <t>朱众辉</t>
  </si>
  <si>
    <t>6</t>
  </si>
  <si>
    <t>苏云珊</t>
  </si>
  <si>
    <t>卢烁</t>
  </si>
  <si>
    <t>能源2302</t>
  </si>
  <si>
    <t>田坤</t>
  </si>
  <si>
    <t>林紫妍</t>
  </si>
  <si>
    <t>6222033202014440215</t>
  </si>
  <si>
    <t>郎国硕</t>
  </si>
  <si>
    <t>6222033202014439308</t>
  </si>
  <si>
    <t>罗毅恒</t>
  </si>
  <si>
    <t>6222033202014452244</t>
  </si>
  <si>
    <t>杨思嘉</t>
  </si>
  <si>
    <t>6222033202014443342</t>
  </si>
  <si>
    <t>田昊宇</t>
  </si>
  <si>
    <t>6222033202014441023</t>
  </si>
  <si>
    <t>王浩强</t>
  </si>
  <si>
    <t>6222033202014443151</t>
  </si>
  <si>
    <t>蒋敬鹏</t>
  </si>
  <si>
    <t>6222033202014440660</t>
  </si>
  <si>
    <t>程飞</t>
  </si>
  <si>
    <t>徐凝</t>
  </si>
  <si>
    <t>6222033202014440843</t>
  </si>
  <si>
    <t>李黎阳</t>
  </si>
  <si>
    <t>6222033202014439795</t>
  </si>
  <si>
    <t>马清源</t>
  </si>
  <si>
    <t>6222033202014442286</t>
  </si>
  <si>
    <t>郑洪坤</t>
  </si>
  <si>
    <t>6222033202014441247</t>
  </si>
  <si>
    <t>敬津</t>
  </si>
  <si>
    <t>6222033202013341323</t>
  </si>
  <si>
    <t>张雅婷</t>
  </si>
  <si>
    <t>6222033202014440025</t>
  </si>
  <si>
    <t>万君阳</t>
  </si>
  <si>
    <t>6222033202014425349</t>
  </si>
  <si>
    <t>刘炅昊</t>
  </si>
  <si>
    <t>6222033202014440397</t>
  </si>
  <si>
    <t>于瑞恺</t>
  </si>
  <si>
    <t>6222033202014441288</t>
  </si>
  <si>
    <t>马骏骁</t>
  </si>
  <si>
    <t>6222033202014441460</t>
  </si>
  <si>
    <t>罗宇彤</t>
  </si>
  <si>
    <t>6222033202014439977</t>
  </si>
  <si>
    <t>李铭昊</t>
  </si>
  <si>
    <t>6222033202014442872</t>
  </si>
  <si>
    <t>刘祖序</t>
  </si>
  <si>
    <t>19.44%</t>
  </si>
  <si>
    <t>6222033202014425422</t>
  </si>
  <si>
    <t>陈轶凡</t>
  </si>
  <si>
    <t>6222033202014441775</t>
  </si>
  <si>
    <t>龚新粤</t>
  </si>
  <si>
    <t>6222033202014439480</t>
  </si>
  <si>
    <t>喻永康</t>
  </si>
  <si>
    <t>6222033202014454836</t>
  </si>
  <si>
    <t>黄其妙</t>
  </si>
  <si>
    <t>6222033202014441692</t>
  </si>
  <si>
    <t>杨品</t>
  </si>
  <si>
    <t>16.67%</t>
  </si>
  <si>
    <t>27.78%</t>
  </si>
  <si>
    <t>6222033202014441841</t>
  </si>
  <si>
    <t>6222033202014441833</t>
    <phoneticPr fontId="4" type="noConversion"/>
  </si>
  <si>
    <t>6222033202014442294</t>
    <phoneticPr fontId="4" type="noConversion"/>
  </si>
  <si>
    <t>6222033202014442948</t>
    <phoneticPr fontId="4" type="noConversion"/>
  </si>
  <si>
    <t>6222033202014440892</t>
    <phoneticPr fontId="4" type="noConversion"/>
  </si>
  <si>
    <t>6222033202014440835</t>
    <phoneticPr fontId="4" type="noConversion"/>
  </si>
  <si>
    <t>6222033202014442096</t>
    <phoneticPr fontId="4" type="noConversion"/>
  </si>
  <si>
    <t>6222033202014451402</t>
    <phoneticPr fontId="4" type="noConversion"/>
  </si>
  <si>
    <t>6222033202014503962</t>
    <phoneticPr fontId="4" type="noConversion"/>
  </si>
  <si>
    <t>6222033202014440413</t>
    <phoneticPr fontId="4" type="noConversion"/>
  </si>
  <si>
    <t xml:space="preserve">6222033202014443094 </t>
    <phoneticPr fontId="4" type="noConversion"/>
  </si>
  <si>
    <t>6222033202014438946</t>
    <phoneticPr fontId="4" type="noConversion"/>
  </si>
  <si>
    <t>体育学院</t>
  </si>
  <si>
    <t>运动训练</t>
  </si>
  <si>
    <t>张蕊</t>
  </si>
  <si>
    <t>4.01</t>
  </si>
  <si>
    <t>14.58%</t>
  </si>
  <si>
    <t>98.57</t>
  </si>
  <si>
    <t>5</t>
  </si>
  <si>
    <t>10.42%</t>
  </si>
  <si>
    <t>6222033202017969699</t>
  </si>
  <si>
    <t>董煜琦</t>
  </si>
  <si>
    <t>3.95</t>
  </si>
  <si>
    <t>95.85</t>
  </si>
  <si>
    <t>9</t>
  </si>
  <si>
    <t>18.75%</t>
  </si>
  <si>
    <t>6222033202017969897</t>
  </si>
  <si>
    <t>工商管理</t>
  </si>
  <si>
    <t>佘茜</t>
  </si>
  <si>
    <t>0122203940119</t>
  </si>
  <si>
    <t>3.69</t>
  </si>
  <si>
    <t>15.79%</t>
  </si>
  <si>
    <t>96.83</t>
  </si>
  <si>
    <t>3</t>
  </si>
  <si>
    <t>6222023202057202888</t>
  </si>
  <si>
    <t>沈嘉诚</t>
  </si>
  <si>
    <t>2.14</t>
  </si>
  <si>
    <t>3.75</t>
  </si>
  <si>
    <t>25.00%</t>
  </si>
  <si>
    <t>92.95</t>
  </si>
  <si>
    <t>6222033202017969756</t>
  </si>
  <si>
    <t>章之瀚</t>
  </si>
  <si>
    <t>2.31</t>
  </si>
  <si>
    <t>3.67</t>
  </si>
  <si>
    <t>7</t>
  </si>
  <si>
    <t>29.17%</t>
  </si>
  <si>
    <t>92.49</t>
  </si>
  <si>
    <t>6222033202017969814</t>
  </si>
  <si>
    <t>刘歆蕊</t>
  </si>
  <si>
    <t>3.5</t>
  </si>
  <si>
    <t>3.76</t>
  </si>
  <si>
    <t>20.83%</t>
  </si>
  <si>
    <t>97.32</t>
  </si>
  <si>
    <t>12.50%</t>
  </si>
  <si>
    <t>6222033202017969566</t>
  </si>
  <si>
    <t>比博斯特二等奖学金</t>
    <phoneticPr fontId="4" type="noConversion"/>
  </si>
  <si>
    <t>比博斯特一等奖学金</t>
    <phoneticPr fontId="4" type="noConversion"/>
  </si>
  <si>
    <t xml:space="preserve">6222033202014439290 </t>
    <phoneticPr fontId="4" type="noConversion"/>
  </si>
  <si>
    <t>张文科</t>
    <phoneticPr fontId="4" type="noConversion"/>
  </si>
  <si>
    <t>6222033202014442773</t>
    <phoneticPr fontId="4" type="noConversion"/>
  </si>
  <si>
    <t>年级</t>
    <phoneticPr fontId="4" type="noConversion"/>
  </si>
  <si>
    <t>车辆工程</t>
    <phoneticPr fontId="4" type="noConversion"/>
  </si>
  <si>
    <t>储能2201</t>
  </si>
  <si>
    <t>能源2301</t>
  </si>
  <si>
    <t>运动训练2401</t>
  </si>
  <si>
    <t>运动训练2402</t>
  </si>
  <si>
    <t>工商t2201</t>
  </si>
  <si>
    <t>班级</t>
    <phoneticPr fontId="4" type="noConversion"/>
  </si>
  <si>
    <t>能源2203</t>
    <phoneticPr fontId="4" type="noConversion"/>
  </si>
  <si>
    <t>车辆2205</t>
    <phoneticPr fontId="4" type="noConversion"/>
  </si>
  <si>
    <t>汽服2301</t>
    <phoneticPr fontId="4" type="noConversion"/>
  </si>
  <si>
    <t>车辆gcgj2201</t>
    <phoneticPr fontId="4" type="noConversion"/>
  </si>
  <si>
    <t>能源zy2201</t>
    <phoneticPr fontId="4" type="noConversion"/>
  </si>
  <si>
    <t>优</t>
    <phoneticPr fontId="4" type="noConversion"/>
  </si>
  <si>
    <t>动力工程及工程热物理</t>
  </si>
  <si>
    <t>汽研2303班</t>
  </si>
  <si>
    <t>王松玉</t>
  </si>
  <si>
    <t>6222033202013329765</t>
  </si>
  <si>
    <t>汽研232班</t>
  </si>
  <si>
    <t>郑泓</t>
  </si>
  <si>
    <t>6222033202013329534</t>
  </si>
  <si>
    <t>张西龙</t>
  </si>
  <si>
    <t>6222033202013329476</t>
  </si>
  <si>
    <t>汽研234班</t>
  </si>
  <si>
    <t>杨剑</t>
  </si>
  <si>
    <t>6222033202013329369</t>
  </si>
  <si>
    <t>汽研231班</t>
  </si>
  <si>
    <t>王波帆</t>
  </si>
  <si>
    <t>6222033202013329104</t>
  </si>
  <si>
    <t>汽研235班</t>
  </si>
  <si>
    <t>刘波</t>
  </si>
  <si>
    <t>6222033202013328585</t>
  </si>
  <si>
    <t>能源动力</t>
  </si>
  <si>
    <t>汽研236班</t>
  </si>
  <si>
    <t>张博韬</t>
  </si>
  <si>
    <t>6222023202056529920</t>
  </si>
  <si>
    <t>汽研2304班</t>
  </si>
  <si>
    <t>周喜龙</t>
  </si>
  <si>
    <t>6222033202013329807</t>
  </si>
  <si>
    <t>汽研2301班</t>
  </si>
  <si>
    <t>黄家鑫</t>
  </si>
  <si>
    <t>6222033202013328338</t>
  </si>
  <si>
    <t>兰宇杰</t>
  </si>
  <si>
    <t>6222023202056559437</t>
  </si>
  <si>
    <t>胡永荣</t>
  </si>
  <si>
    <t>6222023202056542581</t>
  </si>
  <si>
    <t>汽研233班</t>
  </si>
  <si>
    <t>王科隆</t>
  </si>
  <si>
    <t>6222023202056549297</t>
  </si>
  <si>
    <t>王宜丹</t>
  </si>
  <si>
    <t>6222023202056561631</t>
  </si>
  <si>
    <t>刘玉婷</t>
  </si>
  <si>
    <t>6222033202013328775</t>
  </si>
  <si>
    <t>袁子能</t>
  </si>
  <si>
    <t>6222023202056549974</t>
  </si>
  <si>
    <t>李琦</t>
  </si>
  <si>
    <t>6222033202013328494</t>
  </si>
  <si>
    <t>贾国欣</t>
  </si>
  <si>
    <t xml:space="preserve">6222033202013329849 </t>
  </si>
  <si>
    <t>耿骁</t>
  </si>
  <si>
    <t>6222033202013328148</t>
  </si>
  <si>
    <t>汽研2404班</t>
  </si>
  <si>
    <t>杨健军</t>
  </si>
  <si>
    <t>6222033202017888261</t>
  </si>
  <si>
    <t>汽研241班</t>
  </si>
  <si>
    <t>王燚</t>
  </si>
  <si>
    <t>6222023202056696981</t>
  </si>
  <si>
    <t>汽研242班</t>
  </si>
  <si>
    <t>郝耀捷</t>
  </si>
  <si>
    <t>6222033202017886547</t>
  </si>
  <si>
    <t>汽研2402班</t>
  </si>
  <si>
    <t>赵佳一</t>
  </si>
  <si>
    <t>6222023202056768830</t>
  </si>
  <si>
    <t>汽研245班</t>
  </si>
  <si>
    <t>冶涛</t>
  </si>
  <si>
    <t>6222023202056546830</t>
  </si>
  <si>
    <t>汽研243班</t>
  </si>
  <si>
    <t>凌鑫伟</t>
  </si>
  <si>
    <t>6222033202017886901</t>
  </si>
  <si>
    <t>孔田子晗</t>
  </si>
  <si>
    <t>6222023202056758278</t>
  </si>
  <si>
    <t>汽研2403班</t>
  </si>
  <si>
    <t>樊名鑫</t>
  </si>
  <si>
    <t>21.62%%</t>
  </si>
  <si>
    <t>6222023202056528127</t>
  </si>
  <si>
    <t>田桢豪</t>
  </si>
  <si>
    <t>6222033202017887347</t>
  </si>
  <si>
    <t>智能电动车辆工程</t>
  </si>
  <si>
    <t>王海涛</t>
  </si>
  <si>
    <t>6222033202017888501</t>
  </si>
  <si>
    <t>戴如昕</t>
  </si>
  <si>
    <t>6222023202056530313</t>
  </si>
  <si>
    <t>汽研2401班</t>
  </si>
  <si>
    <t>储思远</t>
  </si>
  <si>
    <t>6222023202056808461</t>
  </si>
  <si>
    <t>孟宪龙</t>
  </si>
  <si>
    <t>6222033202017888170</t>
  </si>
  <si>
    <t>嵇庆宇</t>
  </si>
  <si>
    <t>6222023202056741969</t>
  </si>
  <si>
    <t>汽博2202班</t>
  </si>
  <si>
    <t>邬娅娅</t>
  </si>
  <si>
    <t>104971220485</t>
  </si>
  <si>
    <t>6222023202056584021</t>
  </si>
  <si>
    <t>汽博2302班</t>
  </si>
  <si>
    <t>邓期昊</t>
  </si>
  <si>
    <t>6222023202055546997</t>
  </si>
  <si>
    <t>汽博2301班</t>
  </si>
  <si>
    <t>余磊</t>
  </si>
  <si>
    <t>6222023202054801310</t>
  </si>
  <si>
    <t>汽博2401班</t>
  </si>
  <si>
    <t>丁涛</t>
  </si>
  <si>
    <t>6222023202056124950</t>
  </si>
  <si>
    <t>万佳琦</t>
  </si>
  <si>
    <t>6222033202017885820</t>
  </si>
  <si>
    <t>汽博2402班</t>
  </si>
  <si>
    <t>周子健</t>
  </si>
  <si>
    <t>6222023202056996670</t>
  </si>
  <si>
    <r>
      <t>20</t>
    </r>
    <r>
      <rPr>
        <u/>
        <sz val="18"/>
        <rFont val="方正小标宋简体"/>
        <family val="3"/>
        <charset val="134"/>
      </rPr>
      <t xml:space="preserve">  24   </t>
    </r>
    <r>
      <rPr>
        <sz val="18"/>
        <rFont val="方正小标宋简体"/>
        <family val="3"/>
        <charset val="134"/>
      </rPr>
      <t>—20</t>
    </r>
    <r>
      <rPr>
        <u/>
        <sz val="18"/>
        <rFont val="方正小标宋简体"/>
        <family val="3"/>
        <charset val="134"/>
      </rPr>
      <t xml:space="preserve">  25   </t>
    </r>
    <r>
      <rPr>
        <sz val="18"/>
        <rFont val="方正小标宋简体"/>
        <family val="3"/>
        <charset val="134"/>
      </rPr>
      <t>学年社会奖学金申报汇总表</t>
    </r>
    <phoneticPr fontId="4" type="noConversion"/>
  </si>
  <si>
    <t>李想</t>
    <phoneticPr fontId="4" type="noConversion"/>
  </si>
  <si>
    <t>0122207780715</t>
    <phoneticPr fontId="4" type="noConversion"/>
  </si>
  <si>
    <t>0122207780607</t>
    <phoneticPr fontId="4" type="noConversion"/>
  </si>
  <si>
    <t>许昌远东三等奖学金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</si>
</sst>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"/>
    <numFmt numFmtId="177" formatCode="0.000_ "/>
    <numFmt numFmtId="178" formatCode="0.0_ "/>
  </numFmts>
  <fonts count="9" x14ac:knownFonts="1">
    <font>
      <sz val="12"/>
      <name val="宋体"/>
      <charset val="134"/>
    </font>
    <font>
      <sz val="18"/>
      <name val="方正小标宋简体"/>
      <family val="3"/>
      <charset val="134"/>
    </font>
    <font>
      <u/>
      <sz val="18"/>
      <name val="方正小标宋简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黑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6E6B7B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EBE9F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NumberFormat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quotePrefix="1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quotePrefix="1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quotePrefix="1" applyNumberFormat="1" applyFont="1" applyFill="1" applyBorder="1" applyAlignment="1">
      <alignment horizontal="center" vertical="center" wrapText="1"/>
    </xf>
    <xf numFmtId="0" fontId="5" fillId="0" borderId="2" xfId="0" quotePrefix="1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0" fontId="5" fillId="0" borderId="0" xfId="0" applyNumberFormat="1" applyFont="1" applyBorder="1" applyAlignment="1">
      <alignment horizontal="center" vertical="center" wrapText="1"/>
    </xf>
    <xf numFmtId="10" fontId="5" fillId="0" borderId="2" xfId="0" applyNumberFormat="1" applyFont="1" applyBorder="1" applyAlignment="1">
      <alignment horizontal="center" vertical="center" wrapText="1"/>
    </xf>
    <xf numFmtId="10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quotePrefix="1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10" fontId="5" fillId="0" borderId="1" xfId="1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0" fontId="7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10" fontId="7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0" fontId="8" fillId="0" borderId="2" xfId="0" applyNumberFormat="1" applyFont="1" applyBorder="1" applyAlignment="1">
      <alignment horizontal="right" vertical="center"/>
    </xf>
    <xf numFmtId="10" fontId="7" fillId="0" borderId="2" xfId="0" applyNumberFormat="1" applyFont="1" applyBorder="1" applyAlignment="1">
      <alignment horizontal="righ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18415</xdr:rowOff>
    </xdr:from>
    <xdr:to>
      <xdr:col>0</xdr:col>
      <xdr:colOff>9525</xdr:colOff>
      <xdr:row>4</xdr:row>
      <xdr:rowOff>19050</xdr:rowOff>
    </xdr:to>
    <xdr:sp macro="" textlink="">
      <xdr:nvSpPr>
        <xdr:cNvPr id="1303" name="未知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>
        <a:xfrm>
          <a:off x="0" y="551815"/>
          <a:ext cx="9525" cy="14103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</xdr:row>
      <xdr:rowOff>18415</xdr:rowOff>
    </xdr:from>
    <xdr:to>
      <xdr:col>0</xdr:col>
      <xdr:colOff>0</xdr:colOff>
      <xdr:row>4</xdr:row>
      <xdr:rowOff>19050</xdr:rowOff>
    </xdr:to>
    <xdr:sp macro="" textlink="">
      <xdr:nvSpPr>
        <xdr:cNvPr id="1304" name="Line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>
        <a:xfrm>
          <a:off x="0" y="551815"/>
          <a:ext cx="0" cy="1410335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23</xdr:row>
      <xdr:rowOff>19050</xdr:rowOff>
    </xdr:from>
    <xdr:to>
      <xdr:col>0</xdr:col>
      <xdr:colOff>13970</xdr:colOff>
      <xdr:row>24</xdr:row>
      <xdr:rowOff>365760</xdr:rowOff>
    </xdr:to>
    <xdr:sp macro="" textlink="">
      <xdr:nvSpPr>
        <xdr:cNvPr id="1305" name="未知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>
        <a:xfrm>
          <a:off x="0" y="11544300"/>
          <a:ext cx="13970" cy="83820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23</xdr:row>
      <xdr:rowOff>19050</xdr:rowOff>
    </xdr:from>
    <xdr:to>
      <xdr:col>0</xdr:col>
      <xdr:colOff>0</xdr:colOff>
      <xdr:row>24</xdr:row>
      <xdr:rowOff>365760</xdr:rowOff>
    </xdr:to>
    <xdr:sp macro="" textlink="">
      <xdr:nvSpPr>
        <xdr:cNvPr id="1306" name="Line 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>
        <a:xfrm>
          <a:off x="0" y="11544300"/>
          <a:ext cx="0" cy="838200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</xdr:row>
      <xdr:rowOff>18415</xdr:rowOff>
    </xdr:from>
    <xdr:to>
      <xdr:col>0</xdr:col>
      <xdr:colOff>9525</xdr:colOff>
      <xdr:row>6</xdr:row>
      <xdr:rowOff>19050</xdr:rowOff>
    </xdr:to>
    <xdr:sp macro="" textlink="">
      <xdr:nvSpPr>
        <xdr:cNvPr id="2" name="未知">
          <a:extLst>
            <a:ext uri="{FF2B5EF4-FFF2-40B4-BE49-F238E27FC236}">
              <a16:creationId xmlns:a16="http://schemas.microsoft.com/office/drawing/2014/main" id="{48A16446-55AE-4A56-9C53-B8391B2AE36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</xdr:row>
      <xdr:rowOff>18415</xdr:rowOff>
    </xdr:from>
    <xdr:to>
      <xdr:col>0</xdr:col>
      <xdr:colOff>9525</xdr:colOff>
      <xdr:row>8</xdr:row>
      <xdr:rowOff>19050</xdr:rowOff>
    </xdr:to>
    <xdr:sp macro="" textlink="">
      <xdr:nvSpPr>
        <xdr:cNvPr id="3" name="未知">
          <a:extLst>
            <a:ext uri="{FF2B5EF4-FFF2-40B4-BE49-F238E27FC236}">
              <a16:creationId xmlns:a16="http://schemas.microsoft.com/office/drawing/2014/main" id="{0858E441-634E-426F-A87B-06FFA2FDAFD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</xdr:row>
      <xdr:rowOff>18415</xdr:rowOff>
    </xdr:from>
    <xdr:to>
      <xdr:col>0</xdr:col>
      <xdr:colOff>9525</xdr:colOff>
      <xdr:row>10</xdr:row>
      <xdr:rowOff>19050</xdr:rowOff>
    </xdr:to>
    <xdr:sp macro="" textlink="">
      <xdr:nvSpPr>
        <xdr:cNvPr id="4" name="未知">
          <a:extLst>
            <a:ext uri="{FF2B5EF4-FFF2-40B4-BE49-F238E27FC236}">
              <a16:creationId xmlns:a16="http://schemas.microsoft.com/office/drawing/2014/main" id="{1CB77A25-3323-4257-9A9D-DD0F1908A7E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</xdr:row>
      <xdr:rowOff>18415</xdr:rowOff>
    </xdr:from>
    <xdr:to>
      <xdr:col>0</xdr:col>
      <xdr:colOff>9525</xdr:colOff>
      <xdr:row>12</xdr:row>
      <xdr:rowOff>19050</xdr:rowOff>
    </xdr:to>
    <xdr:sp macro="" textlink="">
      <xdr:nvSpPr>
        <xdr:cNvPr id="5" name="未知">
          <a:extLst>
            <a:ext uri="{FF2B5EF4-FFF2-40B4-BE49-F238E27FC236}">
              <a16:creationId xmlns:a16="http://schemas.microsoft.com/office/drawing/2014/main" id="{53A2A6C3-F4B6-4712-A0D2-F3B8065C049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</xdr:row>
      <xdr:rowOff>18415</xdr:rowOff>
    </xdr:from>
    <xdr:to>
      <xdr:col>0</xdr:col>
      <xdr:colOff>9525</xdr:colOff>
      <xdr:row>14</xdr:row>
      <xdr:rowOff>19050</xdr:rowOff>
    </xdr:to>
    <xdr:sp macro="" textlink="">
      <xdr:nvSpPr>
        <xdr:cNvPr id="6" name="未知">
          <a:extLst>
            <a:ext uri="{FF2B5EF4-FFF2-40B4-BE49-F238E27FC236}">
              <a16:creationId xmlns:a16="http://schemas.microsoft.com/office/drawing/2014/main" id="{FD67A405-FB6E-420B-A0A1-834571D2FF8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</xdr:row>
      <xdr:rowOff>18415</xdr:rowOff>
    </xdr:from>
    <xdr:to>
      <xdr:col>0</xdr:col>
      <xdr:colOff>9525</xdr:colOff>
      <xdr:row>16</xdr:row>
      <xdr:rowOff>19050</xdr:rowOff>
    </xdr:to>
    <xdr:sp macro="" textlink="">
      <xdr:nvSpPr>
        <xdr:cNvPr id="7" name="未知">
          <a:extLst>
            <a:ext uri="{FF2B5EF4-FFF2-40B4-BE49-F238E27FC236}">
              <a16:creationId xmlns:a16="http://schemas.microsoft.com/office/drawing/2014/main" id="{8CAD262D-7241-4154-A24E-05760C8D2AC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</xdr:row>
      <xdr:rowOff>18415</xdr:rowOff>
    </xdr:from>
    <xdr:to>
      <xdr:col>0</xdr:col>
      <xdr:colOff>9525</xdr:colOff>
      <xdr:row>18</xdr:row>
      <xdr:rowOff>19050</xdr:rowOff>
    </xdr:to>
    <xdr:sp macro="" textlink="">
      <xdr:nvSpPr>
        <xdr:cNvPr id="8" name="未知">
          <a:extLst>
            <a:ext uri="{FF2B5EF4-FFF2-40B4-BE49-F238E27FC236}">
              <a16:creationId xmlns:a16="http://schemas.microsoft.com/office/drawing/2014/main" id="{1A7A79C0-F6A2-4D29-8F27-128EEE981DC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</xdr:row>
      <xdr:rowOff>18415</xdr:rowOff>
    </xdr:from>
    <xdr:to>
      <xdr:col>0</xdr:col>
      <xdr:colOff>9525</xdr:colOff>
      <xdr:row>20</xdr:row>
      <xdr:rowOff>19050</xdr:rowOff>
    </xdr:to>
    <xdr:sp macro="" textlink="">
      <xdr:nvSpPr>
        <xdr:cNvPr id="9" name="未知">
          <a:extLst>
            <a:ext uri="{FF2B5EF4-FFF2-40B4-BE49-F238E27FC236}">
              <a16:creationId xmlns:a16="http://schemas.microsoft.com/office/drawing/2014/main" id="{09D88114-7AFC-43D1-86E1-BF12BFC3C9A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</xdr:row>
      <xdr:rowOff>18415</xdr:rowOff>
    </xdr:from>
    <xdr:to>
      <xdr:col>0</xdr:col>
      <xdr:colOff>9525</xdr:colOff>
      <xdr:row>22</xdr:row>
      <xdr:rowOff>19050</xdr:rowOff>
    </xdr:to>
    <xdr:sp macro="" textlink="">
      <xdr:nvSpPr>
        <xdr:cNvPr id="10" name="未知">
          <a:extLst>
            <a:ext uri="{FF2B5EF4-FFF2-40B4-BE49-F238E27FC236}">
              <a16:creationId xmlns:a16="http://schemas.microsoft.com/office/drawing/2014/main" id="{C4846EB2-1371-4532-AC52-246D5932A7D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</xdr:row>
      <xdr:rowOff>18415</xdr:rowOff>
    </xdr:from>
    <xdr:to>
      <xdr:col>0</xdr:col>
      <xdr:colOff>9525</xdr:colOff>
      <xdr:row>24</xdr:row>
      <xdr:rowOff>19050</xdr:rowOff>
    </xdr:to>
    <xdr:sp macro="" textlink="">
      <xdr:nvSpPr>
        <xdr:cNvPr id="11" name="未知">
          <a:extLst>
            <a:ext uri="{FF2B5EF4-FFF2-40B4-BE49-F238E27FC236}">
              <a16:creationId xmlns:a16="http://schemas.microsoft.com/office/drawing/2014/main" id="{665FCDB8-A2DC-4F0C-8B21-4885B8E9CE3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23</xdr:row>
      <xdr:rowOff>18415</xdr:rowOff>
    </xdr:from>
    <xdr:to>
      <xdr:col>0</xdr:col>
      <xdr:colOff>9525</xdr:colOff>
      <xdr:row>26</xdr:row>
      <xdr:rowOff>19050</xdr:rowOff>
    </xdr:to>
    <xdr:sp macro="" textlink="">
      <xdr:nvSpPr>
        <xdr:cNvPr id="12" name="未知">
          <a:extLst>
            <a:ext uri="{FF2B5EF4-FFF2-40B4-BE49-F238E27FC236}">
              <a16:creationId xmlns:a16="http://schemas.microsoft.com/office/drawing/2014/main" id="{6F30363F-F081-4526-A6A0-172312CFD62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25</xdr:row>
      <xdr:rowOff>18415</xdr:rowOff>
    </xdr:from>
    <xdr:to>
      <xdr:col>0</xdr:col>
      <xdr:colOff>9525</xdr:colOff>
      <xdr:row>28</xdr:row>
      <xdr:rowOff>19050</xdr:rowOff>
    </xdr:to>
    <xdr:sp macro="" textlink="">
      <xdr:nvSpPr>
        <xdr:cNvPr id="13" name="未知">
          <a:extLst>
            <a:ext uri="{FF2B5EF4-FFF2-40B4-BE49-F238E27FC236}">
              <a16:creationId xmlns:a16="http://schemas.microsoft.com/office/drawing/2014/main" id="{ED27E244-7DFD-48C8-AC5A-8B09E170CCF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27</xdr:row>
      <xdr:rowOff>18415</xdr:rowOff>
    </xdr:from>
    <xdr:to>
      <xdr:col>0</xdr:col>
      <xdr:colOff>9525</xdr:colOff>
      <xdr:row>30</xdr:row>
      <xdr:rowOff>19050</xdr:rowOff>
    </xdr:to>
    <xdr:sp macro="" textlink="">
      <xdr:nvSpPr>
        <xdr:cNvPr id="14" name="未知">
          <a:extLst>
            <a:ext uri="{FF2B5EF4-FFF2-40B4-BE49-F238E27FC236}">
              <a16:creationId xmlns:a16="http://schemas.microsoft.com/office/drawing/2014/main" id="{63D371EF-21D8-4EC6-B2A9-E8640FDEA22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29</xdr:row>
      <xdr:rowOff>18415</xdr:rowOff>
    </xdr:from>
    <xdr:to>
      <xdr:col>0</xdr:col>
      <xdr:colOff>9525</xdr:colOff>
      <xdr:row>32</xdr:row>
      <xdr:rowOff>19050</xdr:rowOff>
    </xdr:to>
    <xdr:sp macro="" textlink="">
      <xdr:nvSpPr>
        <xdr:cNvPr id="15" name="未知">
          <a:extLst>
            <a:ext uri="{FF2B5EF4-FFF2-40B4-BE49-F238E27FC236}">
              <a16:creationId xmlns:a16="http://schemas.microsoft.com/office/drawing/2014/main" id="{790C467B-20BF-4A83-B6EC-C59986535D8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31</xdr:row>
      <xdr:rowOff>18415</xdr:rowOff>
    </xdr:from>
    <xdr:to>
      <xdr:col>0</xdr:col>
      <xdr:colOff>9525</xdr:colOff>
      <xdr:row>34</xdr:row>
      <xdr:rowOff>19050</xdr:rowOff>
    </xdr:to>
    <xdr:sp macro="" textlink="">
      <xdr:nvSpPr>
        <xdr:cNvPr id="16" name="未知">
          <a:extLst>
            <a:ext uri="{FF2B5EF4-FFF2-40B4-BE49-F238E27FC236}">
              <a16:creationId xmlns:a16="http://schemas.microsoft.com/office/drawing/2014/main" id="{C37DE4AE-2277-47C6-B341-FD4137FEB64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33</xdr:row>
      <xdr:rowOff>18415</xdr:rowOff>
    </xdr:from>
    <xdr:to>
      <xdr:col>0</xdr:col>
      <xdr:colOff>9525</xdr:colOff>
      <xdr:row>36</xdr:row>
      <xdr:rowOff>19050</xdr:rowOff>
    </xdr:to>
    <xdr:sp macro="" textlink="">
      <xdr:nvSpPr>
        <xdr:cNvPr id="17" name="未知">
          <a:extLst>
            <a:ext uri="{FF2B5EF4-FFF2-40B4-BE49-F238E27FC236}">
              <a16:creationId xmlns:a16="http://schemas.microsoft.com/office/drawing/2014/main" id="{F29421AD-97CD-4E38-A550-850D76B7E57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35</xdr:row>
      <xdr:rowOff>18415</xdr:rowOff>
    </xdr:from>
    <xdr:to>
      <xdr:col>0</xdr:col>
      <xdr:colOff>9525</xdr:colOff>
      <xdr:row>38</xdr:row>
      <xdr:rowOff>19050</xdr:rowOff>
    </xdr:to>
    <xdr:sp macro="" textlink="">
      <xdr:nvSpPr>
        <xdr:cNvPr id="18" name="未知">
          <a:extLst>
            <a:ext uri="{FF2B5EF4-FFF2-40B4-BE49-F238E27FC236}">
              <a16:creationId xmlns:a16="http://schemas.microsoft.com/office/drawing/2014/main" id="{4E37235E-8681-4DE8-816B-29F534D7763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37</xdr:row>
      <xdr:rowOff>18415</xdr:rowOff>
    </xdr:from>
    <xdr:to>
      <xdr:col>0</xdr:col>
      <xdr:colOff>9525</xdr:colOff>
      <xdr:row>40</xdr:row>
      <xdr:rowOff>19050</xdr:rowOff>
    </xdr:to>
    <xdr:sp macro="" textlink="">
      <xdr:nvSpPr>
        <xdr:cNvPr id="19" name="未知">
          <a:extLst>
            <a:ext uri="{FF2B5EF4-FFF2-40B4-BE49-F238E27FC236}">
              <a16:creationId xmlns:a16="http://schemas.microsoft.com/office/drawing/2014/main" id="{171423B8-F376-4C2B-AE24-C6DC980EF018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39</xdr:row>
      <xdr:rowOff>18415</xdr:rowOff>
    </xdr:from>
    <xdr:to>
      <xdr:col>0</xdr:col>
      <xdr:colOff>9525</xdr:colOff>
      <xdr:row>42</xdr:row>
      <xdr:rowOff>19050</xdr:rowOff>
    </xdr:to>
    <xdr:sp macro="" textlink="">
      <xdr:nvSpPr>
        <xdr:cNvPr id="20" name="未知">
          <a:extLst>
            <a:ext uri="{FF2B5EF4-FFF2-40B4-BE49-F238E27FC236}">
              <a16:creationId xmlns:a16="http://schemas.microsoft.com/office/drawing/2014/main" id="{DB64F456-AFB6-4AA5-8624-9125F0C83F3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41</xdr:row>
      <xdr:rowOff>18415</xdr:rowOff>
    </xdr:from>
    <xdr:to>
      <xdr:col>0</xdr:col>
      <xdr:colOff>9525</xdr:colOff>
      <xdr:row>44</xdr:row>
      <xdr:rowOff>19050</xdr:rowOff>
    </xdr:to>
    <xdr:sp macro="" textlink="">
      <xdr:nvSpPr>
        <xdr:cNvPr id="21" name="未知">
          <a:extLst>
            <a:ext uri="{FF2B5EF4-FFF2-40B4-BE49-F238E27FC236}">
              <a16:creationId xmlns:a16="http://schemas.microsoft.com/office/drawing/2014/main" id="{4E59D3BF-2BF8-43B6-AC13-678A84272BB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43</xdr:row>
      <xdr:rowOff>18415</xdr:rowOff>
    </xdr:from>
    <xdr:to>
      <xdr:col>0</xdr:col>
      <xdr:colOff>9525</xdr:colOff>
      <xdr:row>46</xdr:row>
      <xdr:rowOff>19050</xdr:rowOff>
    </xdr:to>
    <xdr:sp macro="" textlink="">
      <xdr:nvSpPr>
        <xdr:cNvPr id="22" name="未知">
          <a:extLst>
            <a:ext uri="{FF2B5EF4-FFF2-40B4-BE49-F238E27FC236}">
              <a16:creationId xmlns:a16="http://schemas.microsoft.com/office/drawing/2014/main" id="{43556B45-8862-43C3-9528-5BBA8493493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45</xdr:row>
      <xdr:rowOff>18415</xdr:rowOff>
    </xdr:from>
    <xdr:to>
      <xdr:col>0</xdr:col>
      <xdr:colOff>9525</xdr:colOff>
      <xdr:row>48</xdr:row>
      <xdr:rowOff>19050</xdr:rowOff>
    </xdr:to>
    <xdr:sp macro="" textlink="">
      <xdr:nvSpPr>
        <xdr:cNvPr id="23" name="未知">
          <a:extLst>
            <a:ext uri="{FF2B5EF4-FFF2-40B4-BE49-F238E27FC236}">
              <a16:creationId xmlns:a16="http://schemas.microsoft.com/office/drawing/2014/main" id="{E00F47C0-2E3C-4E2C-903F-98BC57C55B1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47</xdr:row>
      <xdr:rowOff>18415</xdr:rowOff>
    </xdr:from>
    <xdr:to>
      <xdr:col>0</xdr:col>
      <xdr:colOff>9525</xdr:colOff>
      <xdr:row>50</xdr:row>
      <xdr:rowOff>19050</xdr:rowOff>
    </xdr:to>
    <xdr:sp macro="" textlink="">
      <xdr:nvSpPr>
        <xdr:cNvPr id="24" name="未知">
          <a:extLst>
            <a:ext uri="{FF2B5EF4-FFF2-40B4-BE49-F238E27FC236}">
              <a16:creationId xmlns:a16="http://schemas.microsoft.com/office/drawing/2014/main" id="{47725230-4463-4E9F-BFE9-4E861C7B2E0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49</xdr:row>
      <xdr:rowOff>18415</xdr:rowOff>
    </xdr:from>
    <xdr:to>
      <xdr:col>0</xdr:col>
      <xdr:colOff>9525</xdr:colOff>
      <xdr:row>52</xdr:row>
      <xdr:rowOff>19050</xdr:rowOff>
    </xdr:to>
    <xdr:sp macro="" textlink="">
      <xdr:nvSpPr>
        <xdr:cNvPr id="25" name="未知">
          <a:extLst>
            <a:ext uri="{FF2B5EF4-FFF2-40B4-BE49-F238E27FC236}">
              <a16:creationId xmlns:a16="http://schemas.microsoft.com/office/drawing/2014/main" id="{E0652039-15F1-46C9-B910-75DDC144E92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51</xdr:row>
      <xdr:rowOff>18415</xdr:rowOff>
    </xdr:from>
    <xdr:to>
      <xdr:col>0</xdr:col>
      <xdr:colOff>9525</xdr:colOff>
      <xdr:row>54</xdr:row>
      <xdr:rowOff>19050</xdr:rowOff>
    </xdr:to>
    <xdr:sp macro="" textlink="">
      <xdr:nvSpPr>
        <xdr:cNvPr id="26" name="未知">
          <a:extLst>
            <a:ext uri="{FF2B5EF4-FFF2-40B4-BE49-F238E27FC236}">
              <a16:creationId xmlns:a16="http://schemas.microsoft.com/office/drawing/2014/main" id="{C0580425-D293-4A4B-9297-B706454D740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53</xdr:row>
      <xdr:rowOff>18415</xdr:rowOff>
    </xdr:from>
    <xdr:to>
      <xdr:col>0</xdr:col>
      <xdr:colOff>9525</xdr:colOff>
      <xdr:row>56</xdr:row>
      <xdr:rowOff>19050</xdr:rowOff>
    </xdr:to>
    <xdr:sp macro="" textlink="">
      <xdr:nvSpPr>
        <xdr:cNvPr id="27" name="未知">
          <a:extLst>
            <a:ext uri="{FF2B5EF4-FFF2-40B4-BE49-F238E27FC236}">
              <a16:creationId xmlns:a16="http://schemas.microsoft.com/office/drawing/2014/main" id="{56AD7101-FC4B-4FE0-AF08-6E484FBF06C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55</xdr:row>
      <xdr:rowOff>18415</xdr:rowOff>
    </xdr:from>
    <xdr:to>
      <xdr:col>0</xdr:col>
      <xdr:colOff>9525</xdr:colOff>
      <xdr:row>58</xdr:row>
      <xdr:rowOff>19050</xdr:rowOff>
    </xdr:to>
    <xdr:sp macro="" textlink="">
      <xdr:nvSpPr>
        <xdr:cNvPr id="28" name="未知">
          <a:extLst>
            <a:ext uri="{FF2B5EF4-FFF2-40B4-BE49-F238E27FC236}">
              <a16:creationId xmlns:a16="http://schemas.microsoft.com/office/drawing/2014/main" id="{9ACB56D8-3578-4761-93AC-0B505B02B87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57</xdr:row>
      <xdr:rowOff>18415</xdr:rowOff>
    </xdr:from>
    <xdr:to>
      <xdr:col>0</xdr:col>
      <xdr:colOff>9525</xdr:colOff>
      <xdr:row>60</xdr:row>
      <xdr:rowOff>19050</xdr:rowOff>
    </xdr:to>
    <xdr:sp macro="" textlink="">
      <xdr:nvSpPr>
        <xdr:cNvPr id="29" name="未知">
          <a:extLst>
            <a:ext uri="{FF2B5EF4-FFF2-40B4-BE49-F238E27FC236}">
              <a16:creationId xmlns:a16="http://schemas.microsoft.com/office/drawing/2014/main" id="{CDA0DF7D-9787-49E5-B143-02B6AB71A95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59</xdr:row>
      <xdr:rowOff>18415</xdr:rowOff>
    </xdr:from>
    <xdr:to>
      <xdr:col>0</xdr:col>
      <xdr:colOff>9525</xdr:colOff>
      <xdr:row>62</xdr:row>
      <xdr:rowOff>19050</xdr:rowOff>
    </xdr:to>
    <xdr:sp macro="" textlink="">
      <xdr:nvSpPr>
        <xdr:cNvPr id="30" name="未知">
          <a:extLst>
            <a:ext uri="{FF2B5EF4-FFF2-40B4-BE49-F238E27FC236}">
              <a16:creationId xmlns:a16="http://schemas.microsoft.com/office/drawing/2014/main" id="{061EE683-4B99-47D0-9EDF-18B26D44A81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61</xdr:row>
      <xdr:rowOff>18415</xdr:rowOff>
    </xdr:from>
    <xdr:to>
      <xdr:col>0</xdr:col>
      <xdr:colOff>9525</xdr:colOff>
      <xdr:row>64</xdr:row>
      <xdr:rowOff>19050</xdr:rowOff>
    </xdr:to>
    <xdr:sp macro="" textlink="">
      <xdr:nvSpPr>
        <xdr:cNvPr id="31" name="未知">
          <a:extLst>
            <a:ext uri="{FF2B5EF4-FFF2-40B4-BE49-F238E27FC236}">
              <a16:creationId xmlns:a16="http://schemas.microsoft.com/office/drawing/2014/main" id="{44AD90F3-F9CD-4E88-B609-6D889E59FF4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63</xdr:row>
      <xdr:rowOff>18415</xdr:rowOff>
    </xdr:from>
    <xdr:to>
      <xdr:col>0</xdr:col>
      <xdr:colOff>9525</xdr:colOff>
      <xdr:row>66</xdr:row>
      <xdr:rowOff>19050</xdr:rowOff>
    </xdr:to>
    <xdr:sp macro="" textlink="">
      <xdr:nvSpPr>
        <xdr:cNvPr id="32" name="未知">
          <a:extLst>
            <a:ext uri="{FF2B5EF4-FFF2-40B4-BE49-F238E27FC236}">
              <a16:creationId xmlns:a16="http://schemas.microsoft.com/office/drawing/2014/main" id="{9147EAFD-AF24-4BEE-8D14-32A553646F5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65</xdr:row>
      <xdr:rowOff>18415</xdr:rowOff>
    </xdr:from>
    <xdr:to>
      <xdr:col>0</xdr:col>
      <xdr:colOff>9525</xdr:colOff>
      <xdr:row>68</xdr:row>
      <xdr:rowOff>19050</xdr:rowOff>
    </xdr:to>
    <xdr:sp macro="" textlink="">
      <xdr:nvSpPr>
        <xdr:cNvPr id="33" name="未知">
          <a:extLst>
            <a:ext uri="{FF2B5EF4-FFF2-40B4-BE49-F238E27FC236}">
              <a16:creationId xmlns:a16="http://schemas.microsoft.com/office/drawing/2014/main" id="{CCA0ADD6-87E0-4827-8766-63A8BD3A7F8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67</xdr:row>
      <xdr:rowOff>18415</xdr:rowOff>
    </xdr:from>
    <xdr:to>
      <xdr:col>0</xdr:col>
      <xdr:colOff>9525</xdr:colOff>
      <xdr:row>70</xdr:row>
      <xdr:rowOff>19050</xdr:rowOff>
    </xdr:to>
    <xdr:sp macro="" textlink="">
      <xdr:nvSpPr>
        <xdr:cNvPr id="34" name="未知">
          <a:extLst>
            <a:ext uri="{FF2B5EF4-FFF2-40B4-BE49-F238E27FC236}">
              <a16:creationId xmlns:a16="http://schemas.microsoft.com/office/drawing/2014/main" id="{A49E4BE7-8D2F-47BD-958E-F37D12368E7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69</xdr:row>
      <xdr:rowOff>18415</xdr:rowOff>
    </xdr:from>
    <xdr:to>
      <xdr:col>0</xdr:col>
      <xdr:colOff>9525</xdr:colOff>
      <xdr:row>72</xdr:row>
      <xdr:rowOff>19050</xdr:rowOff>
    </xdr:to>
    <xdr:sp macro="" textlink="">
      <xdr:nvSpPr>
        <xdr:cNvPr id="35" name="未知">
          <a:extLst>
            <a:ext uri="{FF2B5EF4-FFF2-40B4-BE49-F238E27FC236}">
              <a16:creationId xmlns:a16="http://schemas.microsoft.com/office/drawing/2014/main" id="{E7C86B58-7958-45C9-BE1B-E0C5BE8E297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71</xdr:row>
      <xdr:rowOff>18415</xdr:rowOff>
    </xdr:from>
    <xdr:to>
      <xdr:col>0</xdr:col>
      <xdr:colOff>9525</xdr:colOff>
      <xdr:row>74</xdr:row>
      <xdr:rowOff>19050</xdr:rowOff>
    </xdr:to>
    <xdr:sp macro="" textlink="">
      <xdr:nvSpPr>
        <xdr:cNvPr id="36" name="未知">
          <a:extLst>
            <a:ext uri="{FF2B5EF4-FFF2-40B4-BE49-F238E27FC236}">
              <a16:creationId xmlns:a16="http://schemas.microsoft.com/office/drawing/2014/main" id="{FDB0BEBD-781D-48BF-AE44-176F97279C2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73</xdr:row>
      <xdr:rowOff>18415</xdr:rowOff>
    </xdr:from>
    <xdr:to>
      <xdr:col>0</xdr:col>
      <xdr:colOff>9525</xdr:colOff>
      <xdr:row>76</xdr:row>
      <xdr:rowOff>19050</xdr:rowOff>
    </xdr:to>
    <xdr:sp macro="" textlink="">
      <xdr:nvSpPr>
        <xdr:cNvPr id="37" name="未知">
          <a:extLst>
            <a:ext uri="{FF2B5EF4-FFF2-40B4-BE49-F238E27FC236}">
              <a16:creationId xmlns:a16="http://schemas.microsoft.com/office/drawing/2014/main" id="{FF58FEF8-C35C-4AF3-83B3-12E7DECC49E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75</xdr:row>
      <xdr:rowOff>18415</xdr:rowOff>
    </xdr:from>
    <xdr:to>
      <xdr:col>0</xdr:col>
      <xdr:colOff>9525</xdr:colOff>
      <xdr:row>78</xdr:row>
      <xdr:rowOff>19050</xdr:rowOff>
    </xdr:to>
    <xdr:sp macro="" textlink="">
      <xdr:nvSpPr>
        <xdr:cNvPr id="38" name="未知">
          <a:extLst>
            <a:ext uri="{FF2B5EF4-FFF2-40B4-BE49-F238E27FC236}">
              <a16:creationId xmlns:a16="http://schemas.microsoft.com/office/drawing/2014/main" id="{5457A196-36B0-4C92-AAB0-188138E3357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77</xdr:row>
      <xdr:rowOff>18415</xdr:rowOff>
    </xdr:from>
    <xdr:to>
      <xdr:col>0</xdr:col>
      <xdr:colOff>9525</xdr:colOff>
      <xdr:row>80</xdr:row>
      <xdr:rowOff>19050</xdr:rowOff>
    </xdr:to>
    <xdr:sp macro="" textlink="">
      <xdr:nvSpPr>
        <xdr:cNvPr id="39" name="未知">
          <a:extLst>
            <a:ext uri="{FF2B5EF4-FFF2-40B4-BE49-F238E27FC236}">
              <a16:creationId xmlns:a16="http://schemas.microsoft.com/office/drawing/2014/main" id="{DC0CCAB9-25D3-4595-B3C5-B49AB13D509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79</xdr:row>
      <xdr:rowOff>18415</xdr:rowOff>
    </xdr:from>
    <xdr:to>
      <xdr:col>0</xdr:col>
      <xdr:colOff>9525</xdr:colOff>
      <xdr:row>82</xdr:row>
      <xdr:rowOff>19050</xdr:rowOff>
    </xdr:to>
    <xdr:sp macro="" textlink="">
      <xdr:nvSpPr>
        <xdr:cNvPr id="40" name="未知">
          <a:extLst>
            <a:ext uri="{FF2B5EF4-FFF2-40B4-BE49-F238E27FC236}">
              <a16:creationId xmlns:a16="http://schemas.microsoft.com/office/drawing/2014/main" id="{C391312C-1312-4E38-8186-4E19DF73C1C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81</xdr:row>
      <xdr:rowOff>18415</xdr:rowOff>
    </xdr:from>
    <xdr:to>
      <xdr:col>0</xdr:col>
      <xdr:colOff>9525</xdr:colOff>
      <xdr:row>84</xdr:row>
      <xdr:rowOff>19050</xdr:rowOff>
    </xdr:to>
    <xdr:sp macro="" textlink="">
      <xdr:nvSpPr>
        <xdr:cNvPr id="41" name="未知">
          <a:extLst>
            <a:ext uri="{FF2B5EF4-FFF2-40B4-BE49-F238E27FC236}">
              <a16:creationId xmlns:a16="http://schemas.microsoft.com/office/drawing/2014/main" id="{B3414AAE-3B24-442A-9530-EB95AD3CD95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83</xdr:row>
      <xdr:rowOff>18415</xdr:rowOff>
    </xdr:from>
    <xdr:to>
      <xdr:col>0</xdr:col>
      <xdr:colOff>9525</xdr:colOff>
      <xdr:row>86</xdr:row>
      <xdr:rowOff>19050</xdr:rowOff>
    </xdr:to>
    <xdr:sp macro="" textlink="">
      <xdr:nvSpPr>
        <xdr:cNvPr id="42" name="未知">
          <a:extLst>
            <a:ext uri="{FF2B5EF4-FFF2-40B4-BE49-F238E27FC236}">
              <a16:creationId xmlns:a16="http://schemas.microsoft.com/office/drawing/2014/main" id="{D20B7B8E-7F10-4597-A77D-661A0C81DE2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85</xdr:row>
      <xdr:rowOff>18415</xdr:rowOff>
    </xdr:from>
    <xdr:to>
      <xdr:col>0</xdr:col>
      <xdr:colOff>9525</xdr:colOff>
      <xdr:row>88</xdr:row>
      <xdr:rowOff>19050</xdr:rowOff>
    </xdr:to>
    <xdr:sp macro="" textlink="">
      <xdr:nvSpPr>
        <xdr:cNvPr id="43" name="未知">
          <a:extLst>
            <a:ext uri="{FF2B5EF4-FFF2-40B4-BE49-F238E27FC236}">
              <a16:creationId xmlns:a16="http://schemas.microsoft.com/office/drawing/2014/main" id="{882F4B36-7AF2-40DA-8E48-7EB7C43B956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87</xdr:row>
      <xdr:rowOff>18415</xdr:rowOff>
    </xdr:from>
    <xdr:to>
      <xdr:col>0</xdr:col>
      <xdr:colOff>9525</xdr:colOff>
      <xdr:row>90</xdr:row>
      <xdr:rowOff>19050</xdr:rowOff>
    </xdr:to>
    <xdr:sp macro="" textlink="">
      <xdr:nvSpPr>
        <xdr:cNvPr id="44" name="未知">
          <a:extLst>
            <a:ext uri="{FF2B5EF4-FFF2-40B4-BE49-F238E27FC236}">
              <a16:creationId xmlns:a16="http://schemas.microsoft.com/office/drawing/2014/main" id="{2358DF6D-886D-49B8-ADA6-E090990DC2C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89</xdr:row>
      <xdr:rowOff>18415</xdr:rowOff>
    </xdr:from>
    <xdr:to>
      <xdr:col>0</xdr:col>
      <xdr:colOff>9525</xdr:colOff>
      <xdr:row>92</xdr:row>
      <xdr:rowOff>19050</xdr:rowOff>
    </xdr:to>
    <xdr:sp macro="" textlink="">
      <xdr:nvSpPr>
        <xdr:cNvPr id="45" name="未知">
          <a:extLst>
            <a:ext uri="{FF2B5EF4-FFF2-40B4-BE49-F238E27FC236}">
              <a16:creationId xmlns:a16="http://schemas.microsoft.com/office/drawing/2014/main" id="{22401A9C-B65F-4F78-9AE1-29EACA7FE49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91</xdr:row>
      <xdr:rowOff>18415</xdr:rowOff>
    </xdr:from>
    <xdr:to>
      <xdr:col>0</xdr:col>
      <xdr:colOff>9525</xdr:colOff>
      <xdr:row>94</xdr:row>
      <xdr:rowOff>19050</xdr:rowOff>
    </xdr:to>
    <xdr:sp macro="" textlink="">
      <xdr:nvSpPr>
        <xdr:cNvPr id="46" name="未知">
          <a:extLst>
            <a:ext uri="{FF2B5EF4-FFF2-40B4-BE49-F238E27FC236}">
              <a16:creationId xmlns:a16="http://schemas.microsoft.com/office/drawing/2014/main" id="{E8F62395-65C4-465F-951C-D1B549C29E2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93</xdr:row>
      <xdr:rowOff>18415</xdr:rowOff>
    </xdr:from>
    <xdr:to>
      <xdr:col>0</xdr:col>
      <xdr:colOff>9525</xdr:colOff>
      <xdr:row>96</xdr:row>
      <xdr:rowOff>19050</xdr:rowOff>
    </xdr:to>
    <xdr:sp macro="" textlink="">
      <xdr:nvSpPr>
        <xdr:cNvPr id="47" name="未知">
          <a:extLst>
            <a:ext uri="{FF2B5EF4-FFF2-40B4-BE49-F238E27FC236}">
              <a16:creationId xmlns:a16="http://schemas.microsoft.com/office/drawing/2014/main" id="{7EE308A2-A06F-4E39-85DF-5C751DC6A1E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95</xdr:row>
      <xdr:rowOff>18415</xdr:rowOff>
    </xdr:from>
    <xdr:to>
      <xdr:col>0</xdr:col>
      <xdr:colOff>9525</xdr:colOff>
      <xdr:row>98</xdr:row>
      <xdr:rowOff>19050</xdr:rowOff>
    </xdr:to>
    <xdr:sp macro="" textlink="">
      <xdr:nvSpPr>
        <xdr:cNvPr id="48" name="未知">
          <a:extLst>
            <a:ext uri="{FF2B5EF4-FFF2-40B4-BE49-F238E27FC236}">
              <a16:creationId xmlns:a16="http://schemas.microsoft.com/office/drawing/2014/main" id="{830B2755-6F14-436A-A90A-3302FBBB883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97</xdr:row>
      <xdr:rowOff>18415</xdr:rowOff>
    </xdr:from>
    <xdr:to>
      <xdr:col>0</xdr:col>
      <xdr:colOff>9525</xdr:colOff>
      <xdr:row>100</xdr:row>
      <xdr:rowOff>19050</xdr:rowOff>
    </xdr:to>
    <xdr:sp macro="" textlink="">
      <xdr:nvSpPr>
        <xdr:cNvPr id="49" name="未知">
          <a:extLst>
            <a:ext uri="{FF2B5EF4-FFF2-40B4-BE49-F238E27FC236}">
              <a16:creationId xmlns:a16="http://schemas.microsoft.com/office/drawing/2014/main" id="{8F6D9DB1-8F9B-4662-AF74-E9E05F98D75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99</xdr:row>
      <xdr:rowOff>18415</xdr:rowOff>
    </xdr:from>
    <xdr:to>
      <xdr:col>0</xdr:col>
      <xdr:colOff>9525</xdr:colOff>
      <xdr:row>102</xdr:row>
      <xdr:rowOff>19050</xdr:rowOff>
    </xdr:to>
    <xdr:sp macro="" textlink="">
      <xdr:nvSpPr>
        <xdr:cNvPr id="50" name="未知">
          <a:extLst>
            <a:ext uri="{FF2B5EF4-FFF2-40B4-BE49-F238E27FC236}">
              <a16:creationId xmlns:a16="http://schemas.microsoft.com/office/drawing/2014/main" id="{2C396C24-8B1A-4F86-884D-20EBACCA7239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101</xdr:row>
      <xdr:rowOff>18415</xdr:rowOff>
    </xdr:from>
    <xdr:to>
      <xdr:col>0</xdr:col>
      <xdr:colOff>9525</xdr:colOff>
      <xdr:row>104</xdr:row>
      <xdr:rowOff>19050</xdr:rowOff>
    </xdr:to>
    <xdr:sp macro="" textlink="">
      <xdr:nvSpPr>
        <xdr:cNvPr id="51" name="未知">
          <a:extLst>
            <a:ext uri="{FF2B5EF4-FFF2-40B4-BE49-F238E27FC236}">
              <a16:creationId xmlns:a16="http://schemas.microsoft.com/office/drawing/2014/main" id="{ED809154-2184-453E-A7DC-5E9E93E5F4F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103</xdr:row>
      <xdr:rowOff>18415</xdr:rowOff>
    </xdr:from>
    <xdr:to>
      <xdr:col>0</xdr:col>
      <xdr:colOff>9525</xdr:colOff>
      <xdr:row>106</xdr:row>
      <xdr:rowOff>19050</xdr:rowOff>
    </xdr:to>
    <xdr:sp macro="" textlink="">
      <xdr:nvSpPr>
        <xdr:cNvPr id="52" name="未知">
          <a:extLst>
            <a:ext uri="{FF2B5EF4-FFF2-40B4-BE49-F238E27FC236}">
              <a16:creationId xmlns:a16="http://schemas.microsoft.com/office/drawing/2014/main" id="{30265877-F626-4D58-8DFC-D157FA68CA4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105</xdr:row>
      <xdr:rowOff>18415</xdr:rowOff>
    </xdr:from>
    <xdr:to>
      <xdr:col>0</xdr:col>
      <xdr:colOff>9525</xdr:colOff>
      <xdr:row>108</xdr:row>
      <xdr:rowOff>19050</xdr:rowOff>
    </xdr:to>
    <xdr:sp macro="" textlink="">
      <xdr:nvSpPr>
        <xdr:cNvPr id="53" name="未知">
          <a:extLst>
            <a:ext uri="{FF2B5EF4-FFF2-40B4-BE49-F238E27FC236}">
              <a16:creationId xmlns:a16="http://schemas.microsoft.com/office/drawing/2014/main" id="{4B3C2BE8-AD05-419D-AF41-C7597CCFC4B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107</xdr:row>
      <xdr:rowOff>18415</xdr:rowOff>
    </xdr:from>
    <xdr:to>
      <xdr:col>0</xdr:col>
      <xdr:colOff>9525</xdr:colOff>
      <xdr:row>110</xdr:row>
      <xdr:rowOff>19050</xdr:rowOff>
    </xdr:to>
    <xdr:sp macro="" textlink="">
      <xdr:nvSpPr>
        <xdr:cNvPr id="54" name="未知">
          <a:extLst>
            <a:ext uri="{FF2B5EF4-FFF2-40B4-BE49-F238E27FC236}">
              <a16:creationId xmlns:a16="http://schemas.microsoft.com/office/drawing/2014/main" id="{7C106FE6-6A00-4C95-BE0B-6F9E29FB16E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109</xdr:row>
      <xdr:rowOff>18415</xdr:rowOff>
    </xdr:from>
    <xdr:to>
      <xdr:col>0</xdr:col>
      <xdr:colOff>9525</xdr:colOff>
      <xdr:row>112</xdr:row>
      <xdr:rowOff>19050</xdr:rowOff>
    </xdr:to>
    <xdr:sp macro="" textlink="">
      <xdr:nvSpPr>
        <xdr:cNvPr id="55" name="未知">
          <a:extLst>
            <a:ext uri="{FF2B5EF4-FFF2-40B4-BE49-F238E27FC236}">
              <a16:creationId xmlns:a16="http://schemas.microsoft.com/office/drawing/2014/main" id="{ED487F3C-57CA-456D-909A-BA5E28C6687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111</xdr:row>
      <xdr:rowOff>18415</xdr:rowOff>
    </xdr:from>
    <xdr:to>
      <xdr:col>0</xdr:col>
      <xdr:colOff>9525</xdr:colOff>
      <xdr:row>114</xdr:row>
      <xdr:rowOff>19050</xdr:rowOff>
    </xdr:to>
    <xdr:sp macro="" textlink="">
      <xdr:nvSpPr>
        <xdr:cNvPr id="56" name="未知">
          <a:extLst>
            <a:ext uri="{FF2B5EF4-FFF2-40B4-BE49-F238E27FC236}">
              <a16:creationId xmlns:a16="http://schemas.microsoft.com/office/drawing/2014/main" id="{6FBC7507-0622-4DC8-87C3-709E20EB3F7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113</xdr:row>
      <xdr:rowOff>18415</xdr:rowOff>
    </xdr:from>
    <xdr:to>
      <xdr:col>0</xdr:col>
      <xdr:colOff>9525</xdr:colOff>
      <xdr:row>116</xdr:row>
      <xdr:rowOff>19050</xdr:rowOff>
    </xdr:to>
    <xdr:sp macro="" textlink="">
      <xdr:nvSpPr>
        <xdr:cNvPr id="57" name="未知">
          <a:extLst>
            <a:ext uri="{FF2B5EF4-FFF2-40B4-BE49-F238E27FC236}">
              <a16:creationId xmlns:a16="http://schemas.microsoft.com/office/drawing/2014/main" id="{20FFEC37-1FD9-41B5-AB5E-0147930B2C5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115</xdr:row>
      <xdr:rowOff>18415</xdr:rowOff>
    </xdr:from>
    <xdr:to>
      <xdr:col>0</xdr:col>
      <xdr:colOff>9525</xdr:colOff>
      <xdr:row>118</xdr:row>
      <xdr:rowOff>19050</xdr:rowOff>
    </xdr:to>
    <xdr:sp macro="" textlink="">
      <xdr:nvSpPr>
        <xdr:cNvPr id="58" name="未知">
          <a:extLst>
            <a:ext uri="{FF2B5EF4-FFF2-40B4-BE49-F238E27FC236}">
              <a16:creationId xmlns:a16="http://schemas.microsoft.com/office/drawing/2014/main" id="{0D57AC63-8DED-41E0-8398-76C7BF28ACC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117</xdr:row>
      <xdr:rowOff>18415</xdr:rowOff>
    </xdr:from>
    <xdr:to>
      <xdr:col>0</xdr:col>
      <xdr:colOff>9525</xdr:colOff>
      <xdr:row>120</xdr:row>
      <xdr:rowOff>19050</xdr:rowOff>
    </xdr:to>
    <xdr:sp macro="" textlink="">
      <xdr:nvSpPr>
        <xdr:cNvPr id="59" name="未知">
          <a:extLst>
            <a:ext uri="{FF2B5EF4-FFF2-40B4-BE49-F238E27FC236}">
              <a16:creationId xmlns:a16="http://schemas.microsoft.com/office/drawing/2014/main" id="{5449CD29-FF88-408B-A048-01977EA6656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119</xdr:row>
      <xdr:rowOff>18415</xdr:rowOff>
    </xdr:from>
    <xdr:to>
      <xdr:col>0</xdr:col>
      <xdr:colOff>9525</xdr:colOff>
      <xdr:row>122</xdr:row>
      <xdr:rowOff>19050</xdr:rowOff>
    </xdr:to>
    <xdr:sp macro="" textlink="">
      <xdr:nvSpPr>
        <xdr:cNvPr id="60" name="未知">
          <a:extLst>
            <a:ext uri="{FF2B5EF4-FFF2-40B4-BE49-F238E27FC236}">
              <a16:creationId xmlns:a16="http://schemas.microsoft.com/office/drawing/2014/main" id="{7715A2FB-004A-4E5A-AD7E-6C11119D9F08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121</xdr:row>
      <xdr:rowOff>18415</xdr:rowOff>
    </xdr:from>
    <xdr:to>
      <xdr:col>0</xdr:col>
      <xdr:colOff>9525</xdr:colOff>
      <xdr:row>124</xdr:row>
      <xdr:rowOff>19050</xdr:rowOff>
    </xdr:to>
    <xdr:sp macro="" textlink="">
      <xdr:nvSpPr>
        <xdr:cNvPr id="61" name="未知">
          <a:extLst>
            <a:ext uri="{FF2B5EF4-FFF2-40B4-BE49-F238E27FC236}">
              <a16:creationId xmlns:a16="http://schemas.microsoft.com/office/drawing/2014/main" id="{90BEBEE2-4CCC-4E55-A902-FC1CB7C68EA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123</xdr:row>
      <xdr:rowOff>18415</xdr:rowOff>
    </xdr:from>
    <xdr:to>
      <xdr:col>0</xdr:col>
      <xdr:colOff>9525</xdr:colOff>
      <xdr:row>126</xdr:row>
      <xdr:rowOff>19050</xdr:rowOff>
    </xdr:to>
    <xdr:sp macro="" textlink="">
      <xdr:nvSpPr>
        <xdr:cNvPr id="62" name="未知">
          <a:extLst>
            <a:ext uri="{FF2B5EF4-FFF2-40B4-BE49-F238E27FC236}">
              <a16:creationId xmlns:a16="http://schemas.microsoft.com/office/drawing/2014/main" id="{9A9BCC70-3347-4C3B-897E-C80584C55B2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125</xdr:row>
      <xdr:rowOff>18415</xdr:rowOff>
    </xdr:from>
    <xdr:to>
      <xdr:col>0</xdr:col>
      <xdr:colOff>9525</xdr:colOff>
      <xdr:row>128</xdr:row>
      <xdr:rowOff>19050</xdr:rowOff>
    </xdr:to>
    <xdr:sp macro="" textlink="">
      <xdr:nvSpPr>
        <xdr:cNvPr id="63" name="未知">
          <a:extLst>
            <a:ext uri="{FF2B5EF4-FFF2-40B4-BE49-F238E27FC236}">
              <a16:creationId xmlns:a16="http://schemas.microsoft.com/office/drawing/2014/main" id="{84CB9B48-A576-48F3-91E9-CB6BDCF9A96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127</xdr:row>
      <xdr:rowOff>18415</xdr:rowOff>
    </xdr:from>
    <xdr:to>
      <xdr:col>0</xdr:col>
      <xdr:colOff>9525</xdr:colOff>
      <xdr:row>130</xdr:row>
      <xdr:rowOff>19050</xdr:rowOff>
    </xdr:to>
    <xdr:sp macro="" textlink="">
      <xdr:nvSpPr>
        <xdr:cNvPr id="1280" name="未知">
          <a:extLst>
            <a:ext uri="{FF2B5EF4-FFF2-40B4-BE49-F238E27FC236}">
              <a16:creationId xmlns:a16="http://schemas.microsoft.com/office/drawing/2014/main" id="{125F0008-864A-4ACD-A1BD-7701B1F4302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129</xdr:row>
      <xdr:rowOff>18415</xdr:rowOff>
    </xdr:from>
    <xdr:to>
      <xdr:col>0</xdr:col>
      <xdr:colOff>9525</xdr:colOff>
      <xdr:row>132</xdr:row>
      <xdr:rowOff>19050</xdr:rowOff>
    </xdr:to>
    <xdr:sp macro="" textlink="">
      <xdr:nvSpPr>
        <xdr:cNvPr id="1281" name="未知">
          <a:extLst>
            <a:ext uri="{FF2B5EF4-FFF2-40B4-BE49-F238E27FC236}">
              <a16:creationId xmlns:a16="http://schemas.microsoft.com/office/drawing/2014/main" id="{9FA08EF8-3DE0-49F9-B528-2E81E82ED36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131</xdr:row>
      <xdr:rowOff>18415</xdr:rowOff>
    </xdr:from>
    <xdr:to>
      <xdr:col>0</xdr:col>
      <xdr:colOff>9525</xdr:colOff>
      <xdr:row>134</xdr:row>
      <xdr:rowOff>19050</xdr:rowOff>
    </xdr:to>
    <xdr:sp macro="" textlink="">
      <xdr:nvSpPr>
        <xdr:cNvPr id="1282" name="未知">
          <a:extLst>
            <a:ext uri="{FF2B5EF4-FFF2-40B4-BE49-F238E27FC236}">
              <a16:creationId xmlns:a16="http://schemas.microsoft.com/office/drawing/2014/main" id="{31E68A99-7488-48E0-B545-DCAF9912931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133</xdr:row>
      <xdr:rowOff>18415</xdr:rowOff>
    </xdr:from>
    <xdr:to>
      <xdr:col>0</xdr:col>
      <xdr:colOff>9525</xdr:colOff>
      <xdr:row>136</xdr:row>
      <xdr:rowOff>19050</xdr:rowOff>
    </xdr:to>
    <xdr:sp macro="" textlink="">
      <xdr:nvSpPr>
        <xdr:cNvPr id="1283" name="未知">
          <a:extLst>
            <a:ext uri="{FF2B5EF4-FFF2-40B4-BE49-F238E27FC236}">
              <a16:creationId xmlns:a16="http://schemas.microsoft.com/office/drawing/2014/main" id="{E7AFB2BA-1BBD-4720-8F0E-147D997AA64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135</xdr:row>
      <xdr:rowOff>18415</xdr:rowOff>
    </xdr:from>
    <xdr:to>
      <xdr:col>0</xdr:col>
      <xdr:colOff>9525</xdr:colOff>
      <xdr:row>138</xdr:row>
      <xdr:rowOff>19050</xdr:rowOff>
    </xdr:to>
    <xdr:sp macro="" textlink="">
      <xdr:nvSpPr>
        <xdr:cNvPr id="1284" name="未知">
          <a:extLst>
            <a:ext uri="{FF2B5EF4-FFF2-40B4-BE49-F238E27FC236}">
              <a16:creationId xmlns:a16="http://schemas.microsoft.com/office/drawing/2014/main" id="{D4A24B01-A440-4230-8B18-6BD2B2980FC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137</xdr:row>
      <xdr:rowOff>18415</xdr:rowOff>
    </xdr:from>
    <xdr:to>
      <xdr:col>0</xdr:col>
      <xdr:colOff>9525</xdr:colOff>
      <xdr:row>140</xdr:row>
      <xdr:rowOff>19050</xdr:rowOff>
    </xdr:to>
    <xdr:sp macro="" textlink="">
      <xdr:nvSpPr>
        <xdr:cNvPr id="1285" name="未知">
          <a:extLst>
            <a:ext uri="{FF2B5EF4-FFF2-40B4-BE49-F238E27FC236}">
              <a16:creationId xmlns:a16="http://schemas.microsoft.com/office/drawing/2014/main" id="{328774AF-F824-4D37-B019-524E844A286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139</xdr:row>
      <xdr:rowOff>18415</xdr:rowOff>
    </xdr:from>
    <xdr:to>
      <xdr:col>0</xdr:col>
      <xdr:colOff>9525</xdr:colOff>
      <xdr:row>142</xdr:row>
      <xdr:rowOff>19050</xdr:rowOff>
    </xdr:to>
    <xdr:sp macro="" textlink="">
      <xdr:nvSpPr>
        <xdr:cNvPr id="1286" name="未知">
          <a:extLst>
            <a:ext uri="{FF2B5EF4-FFF2-40B4-BE49-F238E27FC236}">
              <a16:creationId xmlns:a16="http://schemas.microsoft.com/office/drawing/2014/main" id="{15518CF6-D31E-4DF8-B0D1-64F71F95E44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141</xdr:row>
      <xdr:rowOff>18415</xdr:rowOff>
    </xdr:from>
    <xdr:to>
      <xdr:col>0</xdr:col>
      <xdr:colOff>9525</xdr:colOff>
      <xdr:row>144</xdr:row>
      <xdr:rowOff>19050</xdr:rowOff>
    </xdr:to>
    <xdr:sp macro="" textlink="">
      <xdr:nvSpPr>
        <xdr:cNvPr id="1287" name="未知">
          <a:extLst>
            <a:ext uri="{FF2B5EF4-FFF2-40B4-BE49-F238E27FC236}">
              <a16:creationId xmlns:a16="http://schemas.microsoft.com/office/drawing/2014/main" id="{732C87EB-C461-4D42-90F3-EC3871DAFBE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143</xdr:row>
      <xdr:rowOff>18415</xdr:rowOff>
    </xdr:from>
    <xdr:to>
      <xdr:col>0</xdr:col>
      <xdr:colOff>9525</xdr:colOff>
      <xdr:row>146</xdr:row>
      <xdr:rowOff>19050</xdr:rowOff>
    </xdr:to>
    <xdr:sp macro="" textlink="">
      <xdr:nvSpPr>
        <xdr:cNvPr id="1288" name="未知">
          <a:extLst>
            <a:ext uri="{FF2B5EF4-FFF2-40B4-BE49-F238E27FC236}">
              <a16:creationId xmlns:a16="http://schemas.microsoft.com/office/drawing/2014/main" id="{6F3049ED-A7CA-445D-B632-72C823DDB8F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148</xdr:row>
      <xdr:rowOff>18415</xdr:rowOff>
    </xdr:from>
    <xdr:to>
      <xdr:col>0</xdr:col>
      <xdr:colOff>9525</xdr:colOff>
      <xdr:row>151</xdr:row>
      <xdr:rowOff>19050</xdr:rowOff>
    </xdr:to>
    <xdr:sp macro="" textlink="">
      <xdr:nvSpPr>
        <xdr:cNvPr id="1291" name="未知">
          <a:extLst>
            <a:ext uri="{FF2B5EF4-FFF2-40B4-BE49-F238E27FC236}">
              <a16:creationId xmlns:a16="http://schemas.microsoft.com/office/drawing/2014/main" id="{A6FCC144-B49E-40D8-B340-B0AFC3BE333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150</xdr:row>
      <xdr:rowOff>18415</xdr:rowOff>
    </xdr:from>
    <xdr:to>
      <xdr:col>0</xdr:col>
      <xdr:colOff>9525</xdr:colOff>
      <xdr:row>153</xdr:row>
      <xdr:rowOff>19050</xdr:rowOff>
    </xdr:to>
    <xdr:sp macro="" textlink="">
      <xdr:nvSpPr>
        <xdr:cNvPr id="1292" name="未知">
          <a:extLst>
            <a:ext uri="{FF2B5EF4-FFF2-40B4-BE49-F238E27FC236}">
              <a16:creationId xmlns:a16="http://schemas.microsoft.com/office/drawing/2014/main" id="{4ED15AA4-08F5-40DA-A279-8379FD04725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152</xdr:row>
      <xdr:rowOff>18415</xdr:rowOff>
    </xdr:from>
    <xdr:to>
      <xdr:col>0</xdr:col>
      <xdr:colOff>9525</xdr:colOff>
      <xdr:row>155</xdr:row>
      <xdr:rowOff>19050</xdr:rowOff>
    </xdr:to>
    <xdr:sp macro="" textlink="">
      <xdr:nvSpPr>
        <xdr:cNvPr id="1293" name="未知">
          <a:extLst>
            <a:ext uri="{FF2B5EF4-FFF2-40B4-BE49-F238E27FC236}">
              <a16:creationId xmlns:a16="http://schemas.microsoft.com/office/drawing/2014/main" id="{4D971501-7E2F-46E0-996D-868E52AC154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154</xdr:row>
      <xdr:rowOff>18415</xdr:rowOff>
    </xdr:from>
    <xdr:to>
      <xdr:col>0</xdr:col>
      <xdr:colOff>9525</xdr:colOff>
      <xdr:row>157</xdr:row>
      <xdr:rowOff>19050</xdr:rowOff>
    </xdr:to>
    <xdr:sp macro="" textlink="">
      <xdr:nvSpPr>
        <xdr:cNvPr id="1294" name="未知">
          <a:extLst>
            <a:ext uri="{FF2B5EF4-FFF2-40B4-BE49-F238E27FC236}">
              <a16:creationId xmlns:a16="http://schemas.microsoft.com/office/drawing/2014/main" id="{EE766079-8D5C-44EC-B14B-85482755F82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156</xdr:row>
      <xdr:rowOff>18415</xdr:rowOff>
    </xdr:from>
    <xdr:to>
      <xdr:col>0</xdr:col>
      <xdr:colOff>9525</xdr:colOff>
      <xdr:row>159</xdr:row>
      <xdr:rowOff>19050</xdr:rowOff>
    </xdr:to>
    <xdr:sp macro="" textlink="">
      <xdr:nvSpPr>
        <xdr:cNvPr id="1295" name="未知">
          <a:extLst>
            <a:ext uri="{FF2B5EF4-FFF2-40B4-BE49-F238E27FC236}">
              <a16:creationId xmlns:a16="http://schemas.microsoft.com/office/drawing/2014/main" id="{6C5971C9-C963-4E32-B4CB-A748AAF2366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158</xdr:row>
      <xdr:rowOff>18415</xdr:rowOff>
    </xdr:from>
    <xdr:to>
      <xdr:col>0</xdr:col>
      <xdr:colOff>9525</xdr:colOff>
      <xdr:row>161</xdr:row>
      <xdr:rowOff>19050</xdr:rowOff>
    </xdr:to>
    <xdr:sp macro="" textlink="">
      <xdr:nvSpPr>
        <xdr:cNvPr id="1296" name="未知">
          <a:extLst>
            <a:ext uri="{FF2B5EF4-FFF2-40B4-BE49-F238E27FC236}">
              <a16:creationId xmlns:a16="http://schemas.microsoft.com/office/drawing/2014/main" id="{19989CFB-751C-4763-AD08-D23B02A9BB5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160</xdr:row>
      <xdr:rowOff>18415</xdr:rowOff>
    </xdr:from>
    <xdr:to>
      <xdr:col>0</xdr:col>
      <xdr:colOff>9525</xdr:colOff>
      <xdr:row>163</xdr:row>
      <xdr:rowOff>19050</xdr:rowOff>
    </xdr:to>
    <xdr:sp macro="" textlink="">
      <xdr:nvSpPr>
        <xdr:cNvPr id="1297" name="未知">
          <a:extLst>
            <a:ext uri="{FF2B5EF4-FFF2-40B4-BE49-F238E27FC236}">
              <a16:creationId xmlns:a16="http://schemas.microsoft.com/office/drawing/2014/main" id="{ABE019A8-35EA-452B-AA2C-9EC6F408814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162</xdr:row>
      <xdr:rowOff>18415</xdr:rowOff>
    </xdr:from>
    <xdr:to>
      <xdr:col>0</xdr:col>
      <xdr:colOff>9525</xdr:colOff>
      <xdr:row>165</xdr:row>
      <xdr:rowOff>19050</xdr:rowOff>
    </xdr:to>
    <xdr:sp macro="" textlink="">
      <xdr:nvSpPr>
        <xdr:cNvPr id="1298" name="未知">
          <a:extLst>
            <a:ext uri="{FF2B5EF4-FFF2-40B4-BE49-F238E27FC236}">
              <a16:creationId xmlns:a16="http://schemas.microsoft.com/office/drawing/2014/main" id="{588D4A03-AF17-425D-9334-5C8D1BC8BA0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164</xdr:row>
      <xdr:rowOff>18415</xdr:rowOff>
    </xdr:from>
    <xdr:to>
      <xdr:col>0</xdr:col>
      <xdr:colOff>9525</xdr:colOff>
      <xdr:row>167</xdr:row>
      <xdr:rowOff>19050</xdr:rowOff>
    </xdr:to>
    <xdr:sp macro="" textlink="">
      <xdr:nvSpPr>
        <xdr:cNvPr id="1299" name="未知">
          <a:extLst>
            <a:ext uri="{FF2B5EF4-FFF2-40B4-BE49-F238E27FC236}">
              <a16:creationId xmlns:a16="http://schemas.microsoft.com/office/drawing/2014/main" id="{0C766001-F878-4947-BEF7-4AEA7C6F0D6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166</xdr:row>
      <xdr:rowOff>18415</xdr:rowOff>
    </xdr:from>
    <xdr:to>
      <xdr:col>0</xdr:col>
      <xdr:colOff>9525</xdr:colOff>
      <xdr:row>169</xdr:row>
      <xdr:rowOff>19050</xdr:rowOff>
    </xdr:to>
    <xdr:sp macro="" textlink="">
      <xdr:nvSpPr>
        <xdr:cNvPr id="1300" name="未知">
          <a:extLst>
            <a:ext uri="{FF2B5EF4-FFF2-40B4-BE49-F238E27FC236}">
              <a16:creationId xmlns:a16="http://schemas.microsoft.com/office/drawing/2014/main" id="{4F1EF28E-1254-49C7-AD2A-DE3E572C50C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168</xdr:row>
      <xdr:rowOff>18415</xdr:rowOff>
    </xdr:from>
    <xdr:to>
      <xdr:col>0</xdr:col>
      <xdr:colOff>9525</xdr:colOff>
      <xdr:row>171</xdr:row>
      <xdr:rowOff>19050</xdr:rowOff>
    </xdr:to>
    <xdr:sp macro="" textlink="">
      <xdr:nvSpPr>
        <xdr:cNvPr id="1301" name="未知">
          <a:extLst>
            <a:ext uri="{FF2B5EF4-FFF2-40B4-BE49-F238E27FC236}">
              <a16:creationId xmlns:a16="http://schemas.microsoft.com/office/drawing/2014/main" id="{45D21035-C2B1-488E-A7D2-78B6C4B48909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170</xdr:row>
      <xdr:rowOff>18415</xdr:rowOff>
    </xdr:from>
    <xdr:to>
      <xdr:col>0</xdr:col>
      <xdr:colOff>9525</xdr:colOff>
      <xdr:row>173</xdr:row>
      <xdr:rowOff>19050</xdr:rowOff>
    </xdr:to>
    <xdr:sp macro="" textlink="">
      <xdr:nvSpPr>
        <xdr:cNvPr id="1302" name="未知">
          <a:extLst>
            <a:ext uri="{FF2B5EF4-FFF2-40B4-BE49-F238E27FC236}">
              <a16:creationId xmlns:a16="http://schemas.microsoft.com/office/drawing/2014/main" id="{625CC1BE-F906-4C94-AC64-72ACE3C5290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172</xdr:row>
      <xdr:rowOff>18415</xdr:rowOff>
    </xdr:from>
    <xdr:to>
      <xdr:col>0</xdr:col>
      <xdr:colOff>9525</xdr:colOff>
      <xdr:row>175</xdr:row>
      <xdr:rowOff>19050</xdr:rowOff>
    </xdr:to>
    <xdr:sp macro="" textlink="">
      <xdr:nvSpPr>
        <xdr:cNvPr id="1307" name="未知">
          <a:extLst>
            <a:ext uri="{FF2B5EF4-FFF2-40B4-BE49-F238E27FC236}">
              <a16:creationId xmlns:a16="http://schemas.microsoft.com/office/drawing/2014/main" id="{2F39B185-E84C-4389-B7D3-3BF7780EA42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174</xdr:row>
      <xdr:rowOff>18415</xdr:rowOff>
    </xdr:from>
    <xdr:to>
      <xdr:col>0</xdr:col>
      <xdr:colOff>9525</xdr:colOff>
      <xdr:row>177</xdr:row>
      <xdr:rowOff>19050</xdr:rowOff>
    </xdr:to>
    <xdr:sp macro="" textlink="">
      <xdr:nvSpPr>
        <xdr:cNvPr id="1308" name="未知">
          <a:extLst>
            <a:ext uri="{FF2B5EF4-FFF2-40B4-BE49-F238E27FC236}">
              <a16:creationId xmlns:a16="http://schemas.microsoft.com/office/drawing/2014/main" id="{DBDD4EDD-95B4-4B49-BFFE-D7FF045F57B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176</xdr:row>
      <xdr:rowOff>18415</xdr:rowOff>
    </xdr:from>
    <xdr:to>
      <xdr:col>0</xdr:col>
      <xdr:colOff>9525</xdr:colOff>
      <xdr:row>179</xdr:row>
      <xdr:rowOff>19050</xdr:rowOff>
    </xdr:to>
    <xdr:sp macro="" textlink="">
      <xdr:nvSpPr>
        <xdr:cNvPr id="1309" name="未知">
          <a:extLst>
            <a:ext uri="{FF2B5EF4-FFF2-40B4-BE49-F238E27FC236}">
              <a16:creationId xmlns:a16="http://schemas.microsoft.com/office/drawing/2014/main" id="{C9F4BD10-EDC4-4771-810A-C0007FFCF079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178</xdr:row>
      <xdr:rowOff>18415</xdr:rowOff>
    </xdr:from>
    <xdr:to>
      <xdr:col>0</xdr:col>
      <xdr:colOff>9525</xdr:colOff>
      <xdr:row>181</xdr:row>
      <xdr:rowOff>19050</xdr:rowOff>
    </xdr:to>
    <xdr:sp macro="" textlink="">
      <xdr:nvSpPr>
        <xdr:cNvPr id="1310" name="未知">
          <a:extLst>
            <a:ext uri="{FF2B5EF4-FFF2-40B4-BE49-F238E27FC236}">
              <a16:creationId xmlns:a16="http://schemas.microsoft.com/office/drawing/2014/main" id="{87CE54AB-18DE-4454-A17D-992A9CCAB48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180</xdr:row>
      <xdr:rowOff>18415</xdr:rowOff>
    </xdr:from>
    <xdr:to>
      <xdr:col>0</xdr:col>
      <xdr:colOff>9525</xdr:colOff>
      <xdr:row>183</xdr:row>
      <xdr:rowOff>19050</xdr:rowOff>
    </xdr:to>
    <xdr:sp macro="" textlink="">
      <xdr:nvSpPr>
        <xdr:cNvPr id="1311" name="未知">
          <a:extLst>
            <a:ext uri="{FF2B5EF4-FFF2-40B4-BE49-F238E27FC236}">
              <a16:creationId xmlns:a16="http://schemas.microsoft.com/office/drawing/2014/main" id="{A6A786D2-0B1D-4761-AF38-27BD9CC37E2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182</xdr:row>
      <xdr:rowOff>18415</xdr:rowOff>
    </xdr:from>
    <xdr:to>
      <xdr:col>0</xdr:col>
      <xdr:colOff>9525</xdr:colOff>
      <xdr:row>185</xdr:row>
      <xdr:rowOff>19050</xdr:rowOff>
    </xdr:to>
    <xdr:sp macro="" textlink="">
      <xdr:nvSpPr>
        <xdr:cNvPr id="1312" name="未知">
          <a:extLst>
            <a:ext uri="{FF2B5EF4-FFF2-40B4-BE49-F238E27FC236}">
              <a16:creationId xmlns:a16="http://schemas.microsoft.com/office/drawing/2014/main" id="{5181661F-C848-48E6-A2CB-223A9E81B42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184</xdr:row>
      <xdr:rowOff>18415</xdr:rowOff>
    </xdr:from>
    <xdr:to>
      <xdr:col>0</xdr:col>
      <xdr:colOff>9525</xdr:colOff>
      <xdr:row>187</xdr:row>
      <xdr:rowOff>19050</xdr:rowOff>
    </xdr:to>
    <xdr:sp macro="" textlink="">
      <xdr:nvSpPr>
        <xdr:cNvPr id="1313" name="未知">
          <a:extLst>
            <a:ext uri="{FF2B5EF4-FFF2-40B4-BE49-F238E27FC236}">
              <a16:creationId xmlns:a16="http://schemas.microsoft.com/office/drawing/2014/main" id="{DD046C15-5069-47DA-B11D-5D4C4D65AD8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186</xdr:row>
      <xdr:rowOff>18415</xdr:rowOff>
    </xdr:from>
    <xdr:to>
      <xdr:col>0</xdr:col>
      <xdr:colOff>9525</xdr:colOff>
      <xdr:row>189</xdr:row>
      <xdr:rowOff>19050</xdr:rowOff>
    </xdr:to>
    <xdr:sp macro="" textlink="">
      <xdr:nvSpPr>
        <xdr:cNvPr id="1314" name="未知">
          <a:extLst>
            <a:ext uri="{FF2B5EF4-FFF2-40B4-BE49-F238E27FC236}">
              <a16:creationId xmlns:a16="http://schemas.microsoft.com/office/drawing/2014/main" id="{F00334C4-1719-450F-95CE-1EC554B26DA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188</xdr:row>
      <xdr:rowOff>18415</xdr:rowOff>
    </xdr:from>
    <xdr:to>
      <xdr:col>0</xdr:col>
      <xdr:colOff>9525</xdr:colOff>
      <xdr:row>191</xdr:row>
      <xdr:rowOff>19050</xdr:rowOff>
    </xdr:to>
    <xdr:sp macro="" textlink="">
      <xdr:nvSpPr>
        <xdr:cNvPr id="1315" name="未知">
          <a:extLst>
            <a:ext uri="{FF2B5EF4-FFF2-40B4-BE49-F238E27FC236}">
              <a16:creationId xmlns:a16="http://schemas.microsoft.com/office/drawing/2014/main" id="{8517E287-18FD-43DA-82BB-68C0137FAF4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190</xdr:row>
      <xdr:rowOff>18415</xdr:rowOff>
    </xdr:from>
    <xdr:to>
      <xdr:col>0</xdr:col>
      <xdr:colOff>9525</xdr:colOff>
      <xdr:row>193</xdr:row>
      <xdr:rowOff>19050</xdr:rowOff>
    </xdr:to>
    <xdr:sp macro="" textlink="">
      <xdr:nvSpPr>
        <xdr:cNvPr id="1316" name="未知">
          <a:extLst>
            <a:ext uri="{FF2B5EF4-FFF2-40B4-BE49-F238E27FC236}">
              <a16:creationId xmlns:a16="http://schemas.microsoft.com/office/drawing/2014/main" id="{699C18D9-C645-467A-80C7-5B3FF8464DB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192</xdr:row>
      <xdr:rowOff>18415</xdr:rowOff>
    </xdr:from>
    <xdr:to>
      <xdr:col>0</xdr:col>
      <xdr:colOff>9525</xdr:colOff>
      <xdr:row>195</xdr:row>
      <xdr:rowOff>19050</xdr:rowOff>
    </xdr:to>
    <xdr:sp macro="" textlink="">
      <xdr:nvSpPr>
        <xdr:cNvPr id="1317" name="未知">
          <a:extLst>
            <a:ext uri="{FF2B5EF4-FFF2-40B4-BE49-F238E27FC236}">
              <a16:creationId xmlns:a16="http://schemas.microsoft.com/office/drawing/2014/main" id="{00C12CCC-D614-439E-AEE8-3DB83AB638A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194</xdr:row>
      <xdr:rowOff>18415</xdr:rowOff>
    </xdr:from>
    <xdr:to>
      <xdr:col>0</xdr:col>
      <xdr:colOff>9525</xdr:colOff>
      <xdr:row>197</xdr:row>
      <xdr:rowOff>19050</xdr:rowOff>
    </xdr:to>
    <xdr:sp macro="" textlink="">
      <xdr:nvSpPr>
        <xdr:cNvPr id="1318" name="未知">
          <a:extLst>
            <a:ext uri="{FF2B5EF4-FFF2-40B4-BE49-F238E27FC236}">
              <a16:creationId xmlns:a16="http://schemas.microsoft.com/office/drawing/2014/main" id="{B9F692BD-78E4-491F-9446-9E2A58F1C5A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196</xdr:row>
      <xdr:rowOff>18415</xdr:rowOff>
    </xdr:from>
    <xdr:to>
      <xdr:col>0</xdr:col>
      <xdr:colOff>9525</xdr:colOff>
      <xdr:row>199</xdr:row>
      <xdr:rowOff>19050</xdr:rowOff>
    </xdr:to>
    <xdr:sp macro="" textlink="">
      <xdr:nvSpPr>
        <xdr:cNvPr id="1319" name="未知">
          <a:extLst>
            <a:ext uri="{FF2B5EF4-FFF2-40B4-BE49-F238E27FC236}">
              <a16:creationId xmlns:a16="http://schemas.microsoft.com/office/drawing/2014/main" id="{EF018DE3-EDFE-4663-B01C-A446A0903786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198</xdr:row>
      <xdr:rowOff>18415</xdr:rowOff>
    </xdr:from>
    <xdr:to>
      <xdr:col>0</xdr:col>
      <xdr:colOff>9525</xdr:colOff>
      <xdr:row>201</xdr:row>
      <xdr:rowOff>19050</xdr:rowOff>
    </xdr:to>
    <xdr:sp macro="" textlink="">
      <xdr:nvSpPr>
        <xdr:cNvPr id="1320" name="未知">
          <a:extLst>
            <a:ext uri="{FF2B5EF4-FFF2-40B4-BE49-F238E27FC236}">
              <a16:creationId xmlns:a16="http://schemas.microsoft.com/office/drawing/2014/main" id="{FA0AD972-B473-4B3D-83C7-8DD3D09078A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</xdr:row>
      <xdr:rowOff>18415</xdr:rowOff>
    </xdr:from>
    <xdr:to>
      <xdr:col>0</xdr:col>
      <xdr:colOff>9525</xdr:colOff>
      <xdr:row>6</xdr:row>
      <xdr:rowOff>19050</xdr:rowOff>
    </xdr:to>
    <xdr:sp macro="" textlink="">
      <xdr:nvSpPr>
        <xdr:cNvPr id="1321" name="未知">
          <a:extLst>
            <a:ext uri="{FF2B5EF4-FFF2-40B4-BE49-F238E27FC236}">
              <a16:creationId xmlns:a16="http://schemas.microsoft.com/office/drawing/2014/main" id="{FF901134-2B5F-4FE4-80A7-BE8C98648928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</xdr:row>
      <xdr:rowOff>18415</xdr:rowOff>
    </xdr:from>
    <xdr:to>
      <xdr:col>0</xdr:col>
      <xdr:colOff>9525</xdr:colOff>
      <xdr:row>8</xdr:row>
      <xdr:rowOff>19050</xdr:rowOff>
    </xdr:to>
    <xdr:sp macro="" textlink="">
      <xdr:nvSpPr>
        <xdr:cNvPr id="1322" name="未知">
          <a:extLst>
            <a:ext uri="{FF2B5EF4-FFF2-40B4-BE49-F238E27FC236}">
              <a16:creationId xmlns:a16="http://schemas.microsoft.com/office/drawing/2014/main" id="{5ABC278A-B350-419A-9E23-D7CD9F89DA4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</xdr:row>
      <xdr:rowOff>18415</xdr:rowOff>
    </xdr:from>
    <xdr:to>
      <xdr:col>0</xdr:col>
      <xdr:colOff>9525</xdr:colOff>
      <xdr:row>10</xdr:row>
      <xdr:rowOff>19050</xdr:rowOff>
    </xdr:to>
    <xdr:sp macro="" textlink="">
      <xdr:nvSpPr>
        <xdr:cNvPr id="1323" name="未知">
          <a:extLst>
            <a:ext uri="{FF2B5EF4-FFF2-40B4-BE49-F238E27FC236}">
              <a16:creationId xmlns:a16="http://schemas.microsoft.com/office/drawing/2014/main" id="{908A16A0-9E85-4126-B1CA-FCB629BFA46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</xdr:row>
      <xdr:rowOff>18415</xdr:rowOff>
    </xdr:from>
    <xdr:to>
      <xdr:col>0</xdr:col>
      <xdr:colOff>9525</xdr:colOff>
      <xdr:row>12</xdr:row>
      <xdr:rowOff>19050</xdr:rowOff>
    </xdr:to>
    <xdr:sp macro="" textlink="">
      <xdr:nvSpPr>
        <xdr:cNvPr id="1324" name="未知">
          <a:extLst>
            <a:ext uri="{FF2B5EF4-FFF2-40B4-BE49-F238E27FC236}">
              <a16:creationId xmlns:a16="http://schemas.microsoft.com/office/drawing/2014/main" id="{33E7F2DB-FF02-4EE7-93E7-DBB48F2AC49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</xdr:row>
      <xdr:rowOff>18415</xdr:rowOff>
    </xdr:from>
    <xdr:to>
      <xdr:col>0</xdr:col>
      <xdr:colOff>9525</xdr:colOff>
      <xdr:row>14</xdr:row>
      <xdr:rowOff>19050</xdr:rowOff>
    </xdr:to>
    <xdr:sp macro="" textlink="">
      <xdr:nvSpPr>
        <xdr:cNvPr id="1325" name="未知">
          <a:extLst>
            <a:ext uri="{FF2B5EF4-FFF2-40B4-BE49-F238E27FC236}">
              <a16:creationId xmlns:a16="http://schemas.microsoft.com/office/drawing/2014/main" id="{FCDA2CBA-6602-4AB6-8B9E-E186AC113D1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</xdr:row>
      <xdr:rowOff>18415</xdr:rowOff>
    </xdr:from>
    <xdr:to>
      <xdr:col>0</xdr:col>
      <xdr:colOff>9525</xdr:colOff>
      <xdr:row>16</xdr:row>
      <xdr:rowOff>19050</xdr:rowOff>
    </xdr:to>
    <xdr:sp macro="" textlink="">
      <xdr:nvSpPr>
        <xdr:cNvPr id="1326" name="未知">
          <a:extLst>
            <a:ext uri="{FF2B5EF4-FFF2-40B4-BE49-F238E27FC236}">
              <a16:creationId xmlns:a16="http://schemas.microsoft.com/office/drawing/2014/main" id="{C52B9F9E-DA7A-4818-BC9D-E06219819DF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</xdr:row>
      <xdr:rowOff>18415</xdr:rowOff>
    </xdr:from>
    <xdr:to>
      <xdr:col>0</xdr:col>
      <xdr:colOff>9525</xdr:colOff>
      <xdr:row>18</xdr:row>
      <xdr:rowOff>19050</xdr:rowOff>
    </xdr:to>
    <xdr:sp macro="" textlink="">
      <xdr:nvSpPr>
        <xdr:cNvPr id="1327" name="未知">
          <a:extLst>
            <a:ext uri="{FF2B5EF4-FFF2-40B4-BE49-F238E27FC236}">
              <a16:creationId xmlns:a16="http://schemas.microsoft.com/office/drawing/2014/main" id="{5F030017-18A8-49E7-8010-56FF609D9DA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</xdr:row>
      <xdr:rowOff>18415</xdr:rowOff>
    </xdr:from>
    <xdr:to>
      <xdr:col>0</xdr:col>
      <xdr:colOff>9525</xdr:colOff>
      <xdr:row>20</xdr:row>
      <xdr:rowOff>19050</xdr:rowOff>
    </xdr:to>
    <xdr:sp macro="" textlink="">
      <xdr:nvSpPr>
        <xdr:cNvPr id="1328" name="未知">
          <a:extLst>
            <a:ext uri="{FF2B5EF4-FFF2-40B4-BE49-F238E27FC236}">
              <a16:creationId xmlns:a16="http://schemas.microsoft.com/office/drawing/2014/main" id="{5998528B-F2FB-4D1C-A974-10E2C853F8CE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</xdr:row>
      <xdr:rowOff>18415</xdr:rowOff>
    </xdr:from>
    <xdr:to>
      <xdr:col>0</xdr:col>
      <xdr:colOff>9525</xdr:colOff>
      <xdr:row>22</xdr:row>
      <xdr:rowOff>19050</xdr:rowOff>
    </xdr:to>
    <xdr:sp macro="" textlink="">
      <xdr:nvSpPr>
        <xdr:cNvPr id="1329" name="未知">
          <a:extLst>
            <a:ext uri="{FF2B5EF4-FFF2-40B4-BE49-F238E27FC236}">
              <a16:creationId xmlns:a16="http://schemas.microsoft.com/office/drawing/2014/main" id="{A7660F59-C297-47D6-B871-A9AEDBC0B14F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</xdr:row>
      <xdr:rowOff>18415</xdr:rowOff>
    </xdr:from>
    <xdr:to>
      <xdr:col>0</xdr:col>
      <xdr:colOff>9525</xdr:colOff>
      <xdr:row>24</xdr:row>
      <xdr:rowOff>19050</xdr:rowOff>
    </xdr:to>
    <xdr:sp macro="" textlink="">
      <xdr:nvSpPr>
        <xdr:cNvPr id="1330" name="未知">
          <a:extLst>
            <a:ext uri="{FF2B5EF4-FFF2-40B4-BE49-F238E27FC236}">
              <a16:creationId xmlns:a16="http://schemas.microsoft.com/office/drawing/2014/main" id="{977998EC-2F7B-456C-A17E-6CC38E4CFF1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23</xdr:row>
      <xdr:rowOff>18415</xdr:rowOff>
    </xdr:from>
    <xdr:to>
      <xdr:col>0</xdr:col>
      <xdr:colOff>9525</xdr:colOff>
      <xdr:row>26</xdr:row>
      <xdr:rowOff>19050</xdr:rowOff>
    </xdr:to>
    <xdr:sp macro="" textlink="">
      <xdr:nvSpPr>
        <xdr:cNvPr id="1331" name="未知">
          <a:extLst>
            <a:ext uri="{FF2B5EF4-FFF2-40B4-BE49-F238E27FC236}">
              <a16:creationId xmlns:a16="http://schemas.microsoft.com/office/drawing/2014/main" id="{12DE2D4D-7AAB-4657-99FB-902A75A5091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25</xdr:row>
      <xdr:rowOff>18415</xdr:rowOff>
    </xdr:from>
    <xdr:to>
      <xdr:col>0</xdr:col>
      <xdr:colOff>9525</xdr:colOff>
      <xdr:row>28</xdr:row>
      <xdr:rowOff>19050</xdr:rowOff>
    </xdr:to>
    <xdr:sp macro="" textlink="">
      <xdr:nvSpPr>
        <xdr:cNvPr id="1332" name="未知">
          <a:extLst>
            <a:ext uri="{FF2B5EF4-FFF2-40B4-BE49-F238E27FC236}">
              <a16:creationId xmlns:a16="http://schemas.microsoft.com/office/drawing/2014/main" id="{B0D67A3C-AED5-49B5-8FCD-F20657B68CA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27</xdr:row>
      <xdr:rowOff>18415</xdr:rowOff>
    </xdr:from>
    <xdr:to>
      <xdr:col>0</xdr:col>
      <xdr:colOff>9525</xdr:colOff>
      <xdr:row>30</xdr:row>
      <xdr:rowOff>19050</xdr:rowOff>
    </xdr:to>
    <xdr:sp macro="" textlink="">
      <xdr:nvSpPr>
        <xdr:cNvPr id="1333" name="未知">
          <a:extLst>
            <a:ext uri="{FF2B5EF4-FFF2-40B4-BE49-F238E27FC236}">
              <a16:creationId xmlns:a16="http://schemas.microsoft.com/office/drawing/2014/main" id="{D11CB03C-259A-41FB-B3FA-504CF95EDC92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29</xdr:row>
      <xdr:rowOff>18415</xdr:rowOff>
    </xdr:from>
    <xdr:to>
      <xdr:col>0</xdr:col>
      <xdr:colOff>9525</xdr:colOff>
      <xdr:row>32</xdr:row>
      <xdr:rowOff>19050</xdr:rowOff>
    </xdr:to>
    <xdr:sp macro="" textlink="">
      <xdr:nvSpPr>
        <xdr:cNvPr id="1334" name="未知">
          <a:extLst>
            <a:ext uri="{FF2B5EF4-FFF2-40B4-BE49-F238E27FC236}">
              <a16:creationId xmlns:a16="http://schemas.microsoft.com/office/drawing/2014/main" id="{E161EE69-03E4-4A9C-BEDE-C0BE09A6FF5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31</xdr:row>
      <xdr:rowOff>18415</xdr:rowOff>
    </xdr:from>
    <xdr:to>
      <xdr:col>0</xdr:col>
      <xdr:colOff>9525</xdr:colOff>
      <xdr:row>34</xdr:row>
      <xdr:rowOff>19050</xdr:rowOff>
    </xdr:to>
    <xdr:sp macro="" textlink="">
      <xdr:nvSpPr>
        <xdr:cNvPr id="1335" name="未知">
          <a:extLst>
            <a:ext uri="{FF2B5EF4-FFF2-40B4-BE49-F238E27FC236}">
              <a16:creationId xmlns:a16="http://schemas.microsoft.com/office/drawing/2014/main" id="{7EEFF23E-3306-455D-8359-7784D3DA035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33</xdr:row>
      <xdr:rowOff>18415</xdr:rowOff>
    </xdr:from>
    <xdr:to>
      <xdr:col>0</xdr:col>
      <xdr:colOff>9525</xdr:colOff>
      <xdr:row>36</xdr:row>
      <xdr:rowOff>19050</xdr:rowOff>
    </xdr:to>
    <xdr:sp macro="" textlink="">
      <xdr:nvSpPr>
        <xdr:cNvPr id="1336" name="未知">
          <a:extLst>
            <a:ext uri="{FF2B5EF4-FFF2-40B4-BE49-F238E27FC236}">
              <a16:creationId xmlns:a16="http://schemas.microsoft.com/office/drawing/2014/main" id="{B57C8EA0-C6FD-4B5E-8B73-9FE364E0EAEC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35</xdr:row>
      <xdr:rowOff>18415</xdr:rowOff>
    </xdr:from>
    <xdr:to>
      <xdr:col>0</xdr:col>
      <xdr:colOff>9525</xdr:colOff>
      <xdr:row>38</xdr:row>
      <xdr:rowOff>19050</xdr:rowOff>
    </xdr:to>
    <xdr:sp macro="" textlink="">
      <xdr:nvSpPr>
        <xdr:cNvPr id="1337" name="未知">
          <a:extLst>
            <a:ext uri="{FF2B5EF4-FFF2-40B4-BE49-F238E27FC236}">
              <a16:creationId xmlns:a16="http://schemas.microsoft.com/office/drawing/2014/main" id="{AA00BEC1-7F21-4EF6-9FA4-DD4725F91389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37</xdr:row>
      <xdr:rowOff>18415</xdr:rowOff>
    </xdr:from>
    <xdr:to>
      <xdr:col>0</xdr:col>
      <xdr:colOff>9525</xdr:colOff>
      <xdr:row>40</xdr:row>
      <xdr:rowOff>19050</xdr:rowOff>
    </xdr:to>
    <xdr:sp macro="" textlink="">
      <xdr:nvSpPr>
        <xdr:cNvPr id="1338" name="未知">
          <a:extLst>
            <a:ext uri="{FF2B5EF4-FFF2-40B4-BE49-F238E27FC236}">
              <a16:creationId xmlns:a16="http://schemas.microsoft.com/office/drawing/2014/main" id="{572946A6-0541-469D-A464-118A591230C1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39</xdr:row>
      <xdr:rowOff>18415</xdr:rowOff>
    </xdr:from>
    <xdr:to>
      <xdr:col>0</xdr:col>
      <xdr:colOff>9525</xdr:colOff>
      <xdr:row>42</xdr:row>
      <xdr:rowOff>19050</xdr:rowOff>
    </xdr:to>
    <xdr:sp macro="" textlink="">
      <xdr:nvSpPr>
        <xdr:cNvPr id="1339" name="未知">
          <a:extLst>
            <a:ext uri="{FF2B5EF4-FFF2-40B4-BE49-F238E27FC236}">
              <a16:creationId xmlns:a16="http://schemas.microsoft.com/office/drawing/2014/main" id="{A9ADEC07-4C00-4BA0-8D2F-BA6463C9C9C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41</xdr:row>
      <xdr:rowOff>18415</xdr:rowOff>
    </xdr:from>
    <xdr:to>
      <xdr:col>0</xdr:col>
      <xdr:colOff>9525</xdr:colOff>
      <xdr:row>44</xdr:row>
      <xdr:rowOff>19050</xdr:rowOff>
    </xdr:to>
    <xdr:sp macro="" textlink="">
      <xdr:nvSpPr>
        <xdr:cNvPr id="1340" name="未知">
          <a:extLst>
            <a:ext uri="{FF2B5EF4-FFF2-40B4-BE49-F238E27FC236}">
              <a16:creationId xmlns:a16="http://schemas.microsoft.com/office/drawing/2014/main" id="{1877820C-AEFD-4AF9-A920-DD6E4CBC33A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43</xdr:row>
      <xdr:rowOff>18415</xdr:rowOff>
    </xdr:from>
    <xdr:to>
      <xdr:col>0</xdr:col>
      <xdr:colOff>9525</xdr:colOff>
      <xdr:row>46</xdr:row>
      <xdr:rowOff>19050</xdr:rowOff>
    </xdr:to>
    <xdr:sp macro="" textlink="">
      <xdr:nvSpPr>
        <xdr:cNvPr id="1341" name="未知">
          <a:extLst>
            <a:ext uri="{FF2B5EF4-FFF2-40B4-BE49-F238E27FC236}">
              <a16:creationId xmlns:a16="http://schemas.microsoft.com/office/drawing/2014/main" id="{D52F4EF6-AB3D-45B1-A3A6-07FD2413A77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45</xdr:row>
      <xdr:rowOff>18415</xdr:rowOff>
    </xdr:from>
    <xdr:to>
      <xdr:col>0</xdr:col>
      <xdr:colOff>9525</xdr:colOff>
      <xdr:row>48</xdr:row>
      <xdr:rowOff>19050</xdr:rowOff>
    </xdr:to>
    <xdr:sp macro="" textlink="">
      <xdr:nvSpPr>
        <xdr:cNvPr id="1342" name="未知">
          <a:extLst>
            <a:ext uri="{FF2B5EF4-FFF2-40B4-BE49-F238E27FC236}">
              <a16:creationId xmlns:a16="http://schemas.microsoft.com/office/drawing/2014/main" id="{CF142186-FA21-4E35-9966-68E71274BD30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47</xdr:row>
      <xdr:rowOff>18415</xdr:rowOff>
    </xdr:from>
    <xdr:to>
      <xdr:col>0</xdr:col>
      <xdr:colOff>9525</xdr:colOff>
      <xdr:row>50</xdr:row>
      <xdr:rowOff>19050</xdr:rowOff>
    </xdr:to>
    <xdr:sp macro="" textlink="">
      <xdr:nvSpPr>
        <xdr:cNvPr id="1343" name="未知">
          <a:extLst>
            <a:ext uri="{FF2B5EF4-FFF2-40B4-BE49-F238E27FC236}">
              <a16:creationId xmlns:a16="http://schemas.microsoft.com/office/drawing/2014/main" id="{92DB2B4E-587A-4FE6-B9D9-F317DD98F87A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49</xdr:row>
      <xdr:rowOff>18415</xdr:rowOff>
    </xdr:from>
    <xdr:to>
      <xdr:col>0</xdr:col>
      <xdr:colOff>9525</xdr:colOff>
      <xdr:row>52</xdr:row>
      <xdr:rowOff>19050</xdr:rowOff>
    </xdr:to>
    <xdr:sp macro="" textlink="">
      <xdr:nvSpPr>
        <xdr:cNvPr id="1344" name="未知">
          <a:extLst>
            <a:ext uri="{FF2B5EF4-FFF2-40B4-BE49-F238E27FC236}">
              <a16:creationId xmlns:a16="http://schemas.microsoft.com/office/drawing/2014/main" id="{FFE38C96-BE46-48CE-ACCA-563E3DD3B704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51</xdr:row>
      <xdr:rowOff>18415</xdr:rowOff>
    </xdr:from>
    <xdr:to>
      <xdr:col>0</xdr:col>
      <xdr:colOff>9525</xdr:colOff>
      <xdr:row>54</xdr:row>
      <xdr:rowOff>19050</xdr:rowOff>
    </xdr:to>
    <xdr:sp macro="" textlink="">
      <xdr:nvSpPr>
        <xdr:cNvPr id="1345" name="未知">
          <a:extLst>
            <a:ext uri="{FF2B5EF4-FFF2-40B4-BE49-F238E27FC236}">
              <a16:creationId xmlns:a16="http://schemas.microsoft.com/office/drawing/2014/main" id="{B24CA370-833D-4E8E-A9DF-DB4CFC869CA7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53</xdr:row>
      <xdr:rowOff>18415</xdr:rowOff>
    </xdr:from>
    <xdr:to>
      <xdr:col>0</xdr:col>
      <xdr:colOff>9525</xdr:colOff>
      <xdr:row>56</xdr:row>
      <xdr:rowOff>19050</xdr:rowOff>
    </xdr:to>
    <xdr:sp macro="" textlink="">
      <xdr:nvSpPr>
        <xdr:cNvPr id="1346" name="未知">
          <a:extLst>
            <a:ext uri="{FF2B5EF4-FFF2-40B4-BE49-F238E27FC236}">
              <a16:creationId xmlns:a16="http://schemas.microsoft.com/office/drawing/2014/main" id="{0C5356BB-0478-4E72-AC52-8CA5249521FD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55</xdr:row>
      <xdr:rowOff>18415</xdr:rowOff>
    </xdr:from>
    <xdr:to>
      <xdr:col>0</xdr:col>
      <xdr:colOff>9525</xdr:colOff>
      <xdr:row>58</xdr:row>
      <xdr:rowOff>19050</xdr:rowOff>
    </xdr:to>
    <xdr:sp macro="" textlink="">
      <xdr:nvSpPr>
        <xdr:cNvPr id="1347" name="未知">
          <a:extLst>
            <a:ext uri="{FF2B5EF4-FFF2-40B4-BE49-F238E27FC236}">
              <a16:creationId xmlns:a16="http://schemas.microsoft.com/office/drawing/2014/main" id="{CC469D28-6F1D-4A66-930C-24A5A9A9AD13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77</xdr:row>
      <xdr:rowOff>19050</xdr:rowOff>
    </xdr:from>
    <xdr:to>
      <xdr:col>0</xdr:col>
      <xdr:colOff>13970</xdr:colOff>
      <xdr:row>78</xdr:row>
      <xdr:rowOff>365760</xdr:rowOff>
    </xdr:to>
    <xdr:sp macro="" textlink="">
      <xdr:nvSpPr>
        <xdr:cNvPr id="1348" name="未知">
          <a:extLst>
            <a:ext uri="{FF2B5EF4-FFF2-40B4-BE49-F238E27FC236}">
              <a16:creationId xmlns:a16="http://schemas.microsoft.com/office/drawing/2014/main" id="{5061B297-5168-4D64-A668-D75984B6E41C}"/>
            </a:ext>
          </a:extLst>
        </xdr:cNvPr>
        <xdr:cNvSpPr/>
      </xdr:nvSpPr>
      <xdr:spPr>
        <a:xfrm>
          <a:off x="0" y="4949190"/>
          <a:ext cx="13970" cy="36195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57</xdr:row>
      <xdr:rowOff>18415</xdr:rowOff>
    </xdr:from>
    <xdr:to>
      <xdr:col>0</xdr:col>
      <xdr:colOff>9525</xdr:colOff>
      <xdr:row>60</xdr:row>
      <xdr:rowOff>19050</xdr:rowOff>
    </xdr:to>
    <xdr:sp macro="" textlink="">
      <xdr:nvSpPr>
        <xdr:cNvPr id="1349" name="未知">
          <a:extLst>
            <a:ext uri="{FF2B5EF4-FFF2-40B4-BE49-F238E27FC236}">
              <a16:creationId xmlns:a16="http://schemas.microsoft.com/office/drawing/2014/main" id="{163D53EC-1045-497A-B33A-01A33B83336C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59</xdr:row>
      <xdr:rowOff>18415</xdr:rowOff>
    </xdr:from>
    <xdr:to>
      <xdr:col>0</xdr:col>
      <xdr:colOff>9525</xdr:colOff>
      <xdr:row>62</xdr:row>
      <xdr:rowOff>19050</xdr:rowOff>
    </xdr:to>
    <xdr:sp macro="" textlink="">
      <xdr:nvSpPr>
        <xdr:cNvPr id="1350" name="未知">
          <a:extLst>
            <a:ext uri="{FF2B5EF4-FFF2-40B4-BE49-F238E27FC236}">
              <a16:creationId xmlns:a16="http://schemas.microsoft.com/office/drawing/2014/main" id="{5B1D81C1-DC36-4063-A3B5-C1696153D0D9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61</xdr:row>
      <xdr:rowOff>18415</xdr:rowOff>
    </xdr:from>
    <xdr:to>
      <xdr:col>0</xdr:col>
      <xdr:colOff>9525</xdr:colOff>
      <xdr:row>64</xdr:row>
      <xdr:rowOff>19050</xdr:rowOff>
    </xdr:to>
    <xdr:sp macro="" textlink="">
      <xdr:nvSpPr>
        <xdr:cNvPr id="1351" name="未知">
          <a:extLst>
            <a:ext uri="{FF2B5EF4-FFF2-40B4-BE49-F238E27FC236}">
              <a16:creationId xmlns:a16="http://schemas.microsoft.com/office/drawing/2014/main" id="{5B21D526-7B55-4164-83CF-ABFD3C03779C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63</xdr:row>
      <xdr:rowOff>18415</xdr:rowOff>
    </xdr:from>
    <xdr:to>
      <xdr:col>0</xdr:col>
      <xdr:colOff>9525</xdr:colOff>
      <xdr:row>66</xdr:row>
      <xdr:rowOff>19050</xdr:rowOff>
    </xdr:to>
    <xdr:sp macro="" textlink="">
      <xdr:nvSpPr>
        <xdr:cNvPr id="1352" name="未知">
          <a:extLst>
            <a:ext uri="{FF2B5EF4-FFF2-40B4-BE49-F238E27FC236}">
              <a16:creationId xmlns:a16="http://schemas.microsoft.com/office/drawing/2014/main" id="{509930E1-F414-47B4-A074-53FEA321A249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65</xdr:row>
      <xdr:rowOff>18415</xdr:rowOff>
    </xdr:from>
    <xdr:to>
      <xdr:col>0</xdr:col>
      <xdr:colOff>9525</xdr:colOff>
      <xdr:row>68</xdr:row>
      <xdr:rowOff>19050</xdr:rowOff>
    </xdr:to>
    <xdr:sp macro="" textlink="">
      <xdr:nvSpPr>
        <xdr:cNvPr id="1353" name="未知">
          <a:extLst>
            <a:ext uri="{FF2B5EF4-FFF2-40B4-BE49-F238E27FC236}">
              <a16:creationId xmlns:a16="http://schemas.microsoft.com/office/drawing/2014/main" id="{0D0723F4-1686-4108-8975-30F63F5B7643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67</xdr:row>
      <xdr:rowOff>18415</xdr:rowOff>
    </xdr:from>
    <xdr:to>
      <xdr:col>0</xdr:col>
      <xdr:colOff>9525</xdr:colOff>
      <xdr:row>70</xdr:row>
      <xdr:rowOff>19050</xdr:rowOff>
    </xdr:to>
    <xdr:sp macro="" textlink="">
      <xdr:nvSpPr>
        <xdr:cNvPr id="1354" name="未知">
          <a:extLst>
            <a:ext uri="{FF2B5EF4-FFF2-40B4-BE49-F238E27FC236}">
              <a16:creationId xmlns:a16="http://schemas.microsoft.com/office/drawing/2014/main" id="{A162AA6C-186F-4687-819A-C010134F0B86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69</xdr:row>
      <xdr:rowOff>18415</xdr:rowOff>
    </xdr:from>
    <xdr:to>
      <xdr:col>0</xdr:col>
      <xdr:colOff>9525</xdr:colOff>
      <xdr:row>72</xdr:row>
      <xdr:rowOff>19050</xdr:rowOff>
    </xdr:to>
    <xdr:sp macro="" textlink="">
      <xdr:nvSpPr>
        <xdr:cNvPr id="1355" name="未知">
          <a:extLst>
            <a:ext uri="{FF2B5EF4-FFF2-40B4-BE49-F238E27FC236}">
              <a16:creationId xmlns:a16="http://schemas.microsoft.com/office/drawing/2014/main" id="{B762D489-9772-4574-9E4B-661C47DA7F62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71</xdr:row>
      <xdr:rowOff>18415</xdr:rowOff>
    </xdr:from>
    <xdr:to>
      <xdr:col>0</xdr:col>
      <xdr:colOff>9525</xdr:colOff>
      <xdr:row>74</xdr:row>
      <xdr:rowOff>19050</xdr:rowOff>
    </xdr:to>
    <xdr:sp macro="" textlink="">
      <xdr:nvSpPr>
        <xdr:cNvPr id="1356" name="未知">
          <a:extLst>
            <a:ext uri="{FF2B5EF4-FFF2-40B4-BE49-F238E27FC236}">
              <a16:creationId xmlns:a16="http://schemas.microsoft.com/office/drawing/2014/main" id="{DD228C04-AC9C-47E3-A4DE-593BF7D656F1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73</xdr:row>
      <xdr:rowOff>18415</xdr:rowOff>
    </xdr:from>
    <xdr:to>
      <xdr:col>0</xdr:col>
      <xdr:colOff>9525</xdr:colOff>
      <xdr:row>76</xdr:row>
      <xdr:rowOff>19050</xdr:rowOff>
    </xdr:to>
    <xdr:sp macro="" textlink="">
      <xdr:nvSpPr>
        <xdr:cNvPr id="1357" name="未知">
          <a:extLst>
            <a:ext uri="{FF2B5EF4-FFF2-40B4-BE49-F238E27FC236}">
              <a16:creationId xmlns:a16="http://schemas.microsoft.com/office/drawing/2014/main" id="{705B04D8-C6E0-4D3E-BDB3-1C21799BD44E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75</xdr:row>
      <xdr:rowOff>18415</xdr:rowOff>
    </xdr:from>
    <xdr:to>
      <xdr:col>0</xdr:col>
      <xdr:colOff>9525</xdr:colOff>
      <xdr:row>78</xdr:row>
      <xdr:rowOff>19050</xdr:rowOff>
    </xdr:to>
    <xdr:sp macro="" textlink="">
      <xdr:nvSpPr>
        <xdr:cNvPr id="1358" name="未知">
          <a:extLst>
            <a:ext uri="{FF2B5EF4-FFF2-40B4-BE49-F238E27FC236}">
              <a16:creationId xmlns:a16="http://schemas.microsoft.com/office/drawing/2014/main" id="{DEB1648F-EFA6-411D-97AB-76B5BDA03822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77</xdr:row>
      <xdr:rowOff>18415</xdr:rowOff>
    </xdr:from>
    <xdr:to>
      <xdr:col>0</xdr:col>
      <xdr:colOff>9525</xdr:colOff>
      <xdr:row>80</xdr:row>
      <xdr:rowOff>19050</xdr:rowOff>
    </xdr:to>
    <xdr:sp macro="" textlink="">
      <xdr:nvSpPr>
        <xdr:cNvPr id="1359" name="未知">
          <a:extLst>
            <a:ext uri="{FF2B5EF4-FFF2-40B4-BE49-F238E27FC236}">
              <a16:creationId xmlns:a16="http://schemas.microsoft.com/office/drawing/2014/main" id="{8860C88E-C4F7-4DAB-9B40-12B237214C36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79</xdr:row>
      <xdr:rowOff>18415</xdr:rowOff>
    </xdr:from>
    <xdr:to>
      <xdr:col>0</xdr:col>
      <xdr:colOff>9525</xdr:colOff>
      <xdr:row>82</xdr:row>
      <xdr:rowOff>19050</xdr:rowOff>
    </xdr:to>
    <xdr:sp macro="" textlink="">
      <xdr:nvSpPr>
        <xdr:cNvPr id="1360" name="未知">
          <a:extLst>
            <a:ext uri="{FF2B5EF4-FFF2-40B4-BE49-F238E27FC236}">
              <a16:creationId xmlns:a16="http://schemas.microsoft.com/office/drawing/2014/main" id="{950C60C6-DC57-4002-89B8-0E4D8906DFD1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81</xdr:row>
      <xdr:rowOff>18415</xdr:rowOff>
    </xdr:from>
    <xdr:to>
      <xdr:col>0</xdr:col>
      <xdr:colOff>9525</xdr:colOff>
      <xdr:row>84</xdr:row>
      <xdr:rowOff>19050</xdr:rowOff>
    </xdr:to>
    <xdr:sp macro="" textlink="">
      <xdr:nvSpPr>
        <xdr:cNvPr id="1361" name="未知">
          <a:extLst>
            <a:ext uri="{FF2B5EF4-FFF2-40B4-BE49-F238E27FC236}">
              <a16:creationId xmlns:a16="http://schemas.microsoft.com/office/drawing/2014/main" id="{048F532C-E808-4ECE-98D1-052B6524C87D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83</xdr:row>
      <xdr:rowOff>18415</xdr:rowOff>
    </xdr:from>
    <xdr:to>
      <xdr:col>0</xdr:col>
      <xdr:colOff>9525</xdr:colOff>
      <xdr:row>86</xdr:row>
      <xdr:rowOff>19050</xdr:rowOff>
    </xdr:to>
    <xdr:sp macro="" textlink="">
      <xdr:nvSpPr>
        <xdr:cNvPr id="1362" name="未知">
          <a:extLst>
            <a:ext uri="{FF2B5EF4-FFF2-40B4-BE49-F238E27FC236}">
              <a16:creationId xmlns:a16="http://schemas.microsoft.com/office/drawing/2014/main" id="{A6FA7189-662D-46AD-BB69-42DA4BC57CD1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85</xdr:row>
      <xdr:rowOff>18415</xdr:rowOff>
    </xdr:from>
    <xdr:to>
      <xdr:col>0</xdr:col>
      <xdr:colOff>9525</xdr:colOff>
      <xdr:row>88</xdr:row>
      <xdr:rowOff>19050</xdr:rowOff>
    </xdr:to>
    <xdr:sp macro="" textlink="">
      <xdr:nvSpPr>
        <xdr:cNvPr id="1363" name="未知">
          <a:extLst>
            <a:ext uri="{FF2B5EF4-FFF2-40B4-BE49-F238E27FC236}">
              <a16:creationId xmlns:a16="http://schemas.microsoft.com/office/drawing/2014/main" id="{0B244FA3-AD03-4E7E-92E6-26D073EE5BDB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87</xdr:row>
      <xdr:rowOff>18415</xdr:rowOff>
    </xdr:from>
    <xdr:to>
      <xdr:col>0</xdr:col>
      <xdr:colOff>9525</xdr:colOff>
      <xdr:row>90</xdr:row>
      <xdr:rowOff>19050</xdr:rowOff>
    </xdr:to>
    <xdr:sp macro="" textlink="">
      <xdr:nvSpPr>
        <xdr:cNvPr id="1364" name="未知">
          <a:extLst>
            <a:ext uri="{FF2B5EF4-FFF2-40B4-BE49-F238E27FC236}">
              <a16:creationId xmlns:a16="http://schemas.microsoft.com/office/drawing/2014/main" id="{1554D0F6-A7AC-4CFD-84A3-865F910F94BE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89</xdr:row>
      <xdr:rowOff>18415</xdr:rowOff>
    </xdr:from>
    <xdr:to>
      <xdr:col>0</xdr:col>
      <xdr:colOff>9525</xdr:colOff>
      <xdr:row>92</xdr:row>
      <xdr:rowOff>19050</xdr:rowOff>
    </xdr:to>
    <xdr:sp macro="" textlink="">
      <xdr:nvSpPr>
        <xdr:cNvPr id="1365" name="未知">
          <a:extLst>
            <a:ext uri="{FF2B5EF4-FFF2-40B4-BE49-F238E27FC236}">
              <a16:creationId xmlns:a16="http://schemas.microsoft.com/office/drawing/2014/main" id="{6E0BF030-BD16-4059-813A-40358DB673F1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91</xdr:row>
      <xdr:rowOff>18415</xdr:rowOff>
    </xdr:from>
    <xdr:to>
      <xdr:col>0</xdr:col>
      <xdr:colOff>9525</xdr:colOff>
      <xdr:row>94</xdr:row>
      <xdr:rowOff>19050</xdr:rowOff>
    </xdr:to>
    <xdr:sp macro="" textlink="">
      <xdr:nvSpPr>
        <xdr:cNvPr id="1366" name="未知">
          <a:extLst>
            <a:ext uri="{FF2B5EF4-FFF2-40B4-BE49-F238E27FC236}">
              <a16:creationId xmlns:a16="http://schemas.microsoft.com/office/drawing/2014/main" id="{0842607B-CD63-4268-B7B0-9B7DC5E54311}"/>
            </a:ext>
          </a:extLst>
        </xdr:cNvPr>
        <xdr:cNvSpPr/>
      </xdr:nvSpPr>
      <xdr:spPr>
        <a:xfrm>
          <a:off x="0" y="761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93</xdr:row>
      <xdr:rowOff>18415</xdr:rowOff>
    </xdr:from>
    <xdr:to>
      <xdr:col>0</xdr:col>
      <xdr:colOff>9525</xdr:colOff>
      <xdr:row>96</xdr:row>
      <xdr:rowOff>19050</xdr:rowOff>
    </xdr:to>
    <xdr:sp macro="" textlink="">
      <xdr:nvSpPr>
        <xdr:cNvPr id="1367" name="未知">
          <a:extLst>
            <a:ext uri="{FF2B5EF4-FFF2-40B4-BE49-F238E27FC236}">
              <a16:creationId xmlns:a16="http://schemas.microsoft.com/office/drawing/2014/main" id="{9DF38834-47B9-4917-9F2F-AA18BBAA3854}"/>
            </a:ext>
          </a:extLst>
        </xdr:cNvPr>
        <xdr:cNvSpPr/>
      </xdr:nvSpPr>
      <xdr:spPr>
        <a:xfrm>
          <a:off x="0" y="799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95</xdr:row>
      <xdr:rowOff>18415</xdr:rowOff>
    </xdr:from>
    <xdr:to>
      <xdr:col>0</xdr:col>
      <xdr:colOff>9525</xdr:colOff>
      <xdr:row>98</xdr:row>
      <xdr:rowOff>19050</xdr:rowOff>
    </xdr:to>
    <xdr:sp macro="" textlink="">
      <xdr:nvSpPr>
        <xdr:cNvPr id="1368" name="未知">
          <a:extLst>
            <a:ext uri="{FF2B5EF4-FFF2-40B4-BE49-F238E27FC236}">
              <a16:creationId xmlns:a16="http://schemas.microsoft.com/office/drawing/2014/main" id="{DF05BE5A-E1F2-4552-8D16-55E0EB69862A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97</xdr:row>
      <xdr:rowOff>18415</xdr:rowOff>
    </xdr:from>
    <xdr:to>
      <xdr:col>0</xdr:col>
      <xdr:colOff>9525</xdr:colOff>
      <xdr:row>100</xdr:row>
      <xdr:rowOff>19050</xdr:rowOff>
    </xdr:to>
    <xdr:sp macro="" textlink="">
      <xdr:nvSpPr>
        <xdr:cNvPr id="1369" name="未知">
          <a:extLst>
            <a:ext uri="{FF2B5EF4-FFF2-40B4-BE49-F238E27FC236}">
              <a16:creationId xmlns:a16="http://schemas.microsoft.com/office/drawing/2014/main" id="{1639A58F-30C6-423C-AEB9-828B6CB2CF35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99</xdr:row>
      <xdr:rowOff>18415</xdr:rowOff>
    </xdr:from>
    <xdr:to>
      <xdr:col>0</xdr:col>
      <xdr:colOff>9525</xdr:colOff>
      <xdr:row>102</xdr:row>
      <xdr:rowOff>19050</xdr:rowOff>
    </xdr:to>
    <xdr:sp macro="" textlink="">
      <xdr:nvSpPr>
        <xdr:cNvPr id="1370" name="未知">
          <a:extLst>
            <a:ext uri="{FF2B5EF4-FFF2-40B4-BE49-F238E27FC236}">
              <a16:creationId xmlns:a16="http://schemas.microsoft.com/office/drawing/2014/main" id="{4B1EB12E-4193-4233-8716-6D7DEC412139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101</xdr:row>
      <xdr:rowOff>18415</xdr:rowOff>
    </xdr:from>
    <xdr:to>
      <xdr:col>0</xdr:col>
      <xdr:colOff>9525</xdr:colOff>
      <xdr:row>104</xdr:row>
      <xdr:rowOff>19050</xdr:rowOff>
    </xdr:to>
    <xdr:sp macro="" textlink="">
      <xdr:nvSpPr>
        <xdr:cNvPr id="1371" name="未知">
          <a:extLst>
            <a:ext uri="{FF2B5EF4-FFF2-40B4-BE49-F238E27FC236}">
              <a16:creationId xmlns:a16="http://schemas.microsoft.com/office/drawing/2014/main" id="{08B356EE-CD75-4E07-97EE-E2F516589CFE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103</xdr:row>
      <xdr:rowOff>18415</xdr:rowOff>
    </xdr:from>
    <xdr:to>
      <xdr:col>0</xdr:col>
      <xdr:colOff>9525</xdr:colOff>
      <xdr:row>106</xdr:row>
      <xdr:rowOff>19050</xdr:rowOff>
    </xdr:to>
    <xdr:sp macro="" textlink="">
      <xdr:nvSpPr>
        <xdr:cNvPr id="1372" name="未知">
          <a:extLst>
            <a:ext uri="{FF2B5EF4-FFF2-40B4-BE49-F238E27FC236}">
              <a16:creationId xmlns:a16="http://schemas.microsoft.com/office/drawing/2014/main" id="{C743E4EA-1D36-466E-B3E1-962A406F585D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105</xdr:row>
      <xdr:rowOff>18415</xdr:rowOff>
    </xdr:from>
    <xdr:to>
      <xdr:col>0</xdr:col>
      <xdr:colOff>9525</xdr:colOff>
      <xdr:row>108</xdr:row>
      <xdr:rowOff>19050</xdr:rowOff>
    </xdr:to>
    <xdr:sp macro="" textlink="">
      <xdr:nvSpPr>
        <xdr:cNvPr id="1373" name="未知">
          <a:extLst>
            <a:ext uri="{FF2B5EF4-FFF2-40B4-BE49-F238E27FC236}">
              <a16:creationId xmlns:a16="http://schemas.microsoft.com/office/drawing/2014/main" id="{E26144FA-631A-4D64-8A81-9183A533F9AE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107</xdr:row>
      <xdr:rowOff>18415</xdr:rowOff>
    </xdr:from>
    <xdr:to>
      <xdr:col>0</xdr:col>
      <xdr:colOff>9525</xdr:colOff>
      <xdr:row>110</xdr:row>
      <xdr:rowOff>19050</xdr:rowOff>
    </xdr:to>
    <xdr:sp macro="" textlink="">
      <xdr:nvSpPr>
        <xdr:cNvPr id="1374" name="未知">
          <a:extLst>
            <a:ext uri="{FF2B5EF4-FFF2-40B4-BE49-F238E27FC236}">
              <a16:creationId xmlns:a16="http://schemas.microsoft.com/office/drawing/2014/main" id="{50034604-24ED-4326-9C3D-498C034C806D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57</xdr:row>
      <xdr:rowOff>18415</xdr:rowOff>
    </xdr:from>
    <xdr:to>
      <xdr:col>0</xdr:col>
      <xdr:colOff>9525</xdr:colOff>
      <xdr:row>60</xdr:row>
      <xdr:rowOff>19050</xdr:rowOff>
    </xdr:to>
    <xdr:sp macro="" textlink="">
      <xdr:nvSpPr>
        <xdr:cNvPr id="1375" name="未知">
          <a:extLst>
            <a:ext uri="{FF2B5EF4-FFF2-40B4-BE49-F238E27FC236}">
              <a16:creationId xmlns:a16="http://schemas.microsoft.com/office/drawing/2014/main" id="{C322BC78-0B37-403E-B567-DE5471006906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59</xdr:row>
      <xdr:rowOff>18415</xdr:rowOff>
    </xdr:from>
    <xdr:to>
      <xdr:col>0</xdr:col>
      <xdr:colOff>9525</xdr:colOff>
      <xdr:row>62</xdr:row>
      <xdr:rowOff>19050</xdr:rowOff>
    </xdr:to>
    <xdr:sp macro="" textlink="">
      <xdr:nvSpPr>
        <xdr:cNvPr id="1376" name="未知">
          <a:extLst>
            <a:ext uri="{FF2B5EF4-FFF2-40B4-BE49-F238E27FC236}">
              <a16:creationId xmlns:a16="http://schemas.microsoft.com/office/drawing/2014/main" id="{8E6561DE-1B00-49AA-B473-041930705A0D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61</xdr:row>
      <xdr:rowOff>18415</xdr:rowOff>
    </xdr:from>
    <xdr:to>
      <xdr:col>0</xdr:col>
      <xdr:colOff>9525</xdr:colOff>
      <xdr:row>64</xdr:row>
      <xdr:rowOff>19050</xdr:rowOff>
    </xdr:to>
    <xdr:sp macro="" textlink="">
      <xdr:nvSpPr>
        <xdr:cNvPr id="1377" name="未知">
          <a:extLst>
            <a:ext uri="{FF2B5EF4-FFF2-40B4-BE49-F238E27FC236}">
              <a16:creationId xmlns:a16="http://schemas.microsoft.com/office/drawing/2014/main" id="{9DF3FB66-75E1-46FE-BC98-07D3A2033565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63</xdr:row>
      <xdr:rowOff>18415</xdr:rowOff>
    </xdr:from>
    <xdr:to>
      <xdr:col>0</xdr:col>
      <xdr:colOff>9525</xdr:colOff>
      <xdr:row>66</xdr:row>
      <xdr:rowOff>19050</xdr:rowOff>
    </xdr:to>
    <xdr:sp macro="" textlink="">
      <xdr:nvSpPr>
        <xdr:cNvPr id="1378" name="未知">
          <a:extLst>
            <a:ext uri="{FF2B5EF4-FFF2-40B4-BE49-F238E27FC236}">
              <a16:creationId xmlns:a16="http://schemas.microsoft.com/office/drawing/2014/main" id="{89196D55-2D4A-4374-B8C0-6A91E79AFDBA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65</xdr:row>
      <xdr:rowOff>18415</xdr:rowOff>
    </xdr:from>
    <xdr:to>
      <xdr:col>0</xdr:col>
      <xdr:colOff>9525</xdr:colOff>
      <xdr:row>68</xdr:row>
      <xdr:rowOff>19050</xdr:rowOff>
    </xdr:to>
    <xdr:sp macro="" textlink="">
      <xdr:nvSpPr>
        <xdr:cNvPr id="1379" name="未知">
          <a:extLst>
            <a:ext uri="{FF2B5EF4-FFF2-40B4-BE49-F238E27FC236}">
              <a16:creationId xmlns:a16="http://schemas.microsoft.com/office/drawing/2014/main" id="{E85623B3-10C5-4A67-8840-77A09C1A11D9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67</xdr:row>
      <xdr:rowOff>18415</xdr:rowOff>
    </xdr:from>
    <xdr:to>
      <xdr:col>0</xdr:col>
      <xdr:colOff>9525</xdr:colOff>
      <xdr:row>70</xdr:row>
      <xdr:rowOff>19050</xdr:rowOff>
    </xdr:to>
    <xdr:sp macro="" textlink="">
      <xdr:nvSpPr>
        <xdr:cNvPr id="1380" name="未知">
          <a:extLst>
            <a:ext uri="{FF2B5EF4-FFF2-40B4-BE49-F238E27FC236}">
              <a16:creationId xmlns:a16="http://schemas.microsoft.com/office/drawing/2014/main" id="{A1A8447D-3915-4FC9-8B63-E8EAC340476A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69</xdr:row>
      <xdr:rowOff>18415</xdr:rowOff>
    </xdr:from>
    <xdr:to>
      <xdr:col>0</xdr:col>
      <xdr:colOff>9525</xdr:colOff>
      <xdr:row>72</xdr:row>
      <xdr:rowOff>19050</xdr:rowOff>
    </xdr:to>
    <xdr:sp macro="" textlink="">
      <xdr:nvSpPr>
        <xdr:cNvPr id="1381" name="未知">
          <a:extLst>
            <a:ext uri="{FF2B5EF4-FFF2-40B4-BE49-F238E27FC236}">
              <a16:creationId xmlns:a16="http://schemas.microsoft.com/office/drawing/2014/main" id="{89C3D654-7B5B-45F5-BE96-5F33D5964BC0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71</xdr:row>
      <xdr:rowOff>18415</xdr:rowOff>
    </xdr:from>
    <xdr:to>
      <xdr:col>0</xdr:col>
      <xdr:colOff>9525</xdr:colOff>
      <xdr:row>74</xdr:row>
      <xdr:rowOff>19050</xdr:rowOff>
    </xdr:to>
    <xdr:sp macro="" textlink="">
      <xdr:nvSpPr>
        <xdr:cNvPr id="1382" name="未知">
          <a:extLst>
            <a:ext uri="{FF2B5EF4-FFF2-40B4-BE49-F238E27FC236}">
              <a16:creationId xmlns:a16="http://schemas.microsoft.com/office/drawing/2014/main" id="{36D65820-ACAE-4EF2-B77E-E5426145C26B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73</xdr:row>
      <xdr:rowOff>18415</xdr:rowOff>
    </xdr:from>
    <xdr:to>
      <xdr:col>0</xdr:col>
      <xdr:colOff>9525</xdr:colOff>
      <xdr:row>76</xdr:row>
      <xdr:rowOff>19050</xdr:rowOff>
    </xdr:to>
    <xdr:sp macro="" textlink="">
      <xdr:nvSpPr>
        <xdr:cNvPr id="1383" name="未知">
          <a:extLst>
            <a:ext uri="{FF2B5EF4-FFF2-40B4-BE49-F238E27FC236}">
              <a16:creationId xmlns:a16="http://schemas.microsoft.com/office/drawing/2014/main" id="{9EF89C30-50BC-4761-BBFD-8CA3C8A2634B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75</xdr:row>
      <xdr:rowOff>18415</xdr:rowOff>
    </xdr:from>
    <xdr:to>
      <xdr:col>0</xdr:col>
      <xdr:colOff>9525</xdr:colOff>
      <xdr:row>78</xdr:row>
      <xdr:rowOff>19050</xdr:rowOff>
    </xdr:to>
    <xdr:sp macro="" textlink="">
      <xdr:nvSpPr>
        <xdr:cNvPr id="1384" name="未知">
          <a:extLst>
            <a:ext uri="{FF2B5EF4-FFF2-40B4-BE49-F238E27FC236}">
              <a16:creationId xmlns:a16="http://schemas.microsoft.com/office/drawing/2014/main" id="{5E943950-6D2E-4E3A-B164-2DD7DF31F262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77</xdr:row>
      <xdr:rowOff>18415</xdr:rowOff>
    </xdr:from>
    <xdr:to>
      <xdr:col>0</xdr:col>
      <xdr:colOff>9525</xdr:colOff>
      <xdr:row>80</xdr:row>
      <xdr:rowOff>19050</xdr:rowOff>
    </xdr:to>
    <xdr:sp macro="" textlink="">
      <xdr:nvSpPr>
        <xdr:cNvPr id="1385" name="未知">
          <a:extLst>
            <a:ext uri="{FF2B5EF4-FFF2-40B4-BE49-F238E27FC236}">
              <a16:creationId xmlns:a16="http://schemas.microsoft.com/office/drawing/2014/main" id="{E6A9358C-3759-4068-8F5D-982AC0AF08F3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79</xdr:row>
      <xdr:rowOff>18415</xdr:rowOff>
    </xdr:from>
    <xdr:to>
      <xdr:col>0</xdr:col>
      <xdr:colOff>9525</xdr:colOff>
      <xdr:row>82</xdr:row>
      <xdr:rowOff>19050</xdr:rowOff>
    </xdr:to>
    <xdr:sp macro="" textlink="">
      <xdr:nvSpPr>
        <xdr:cNvPr id="1386" name="未知">
          <a:extLst>
            <a:ext uri="{FF2B5EF4-FFF2-40B4-BE49-F238E27FC236}">
              <a16:creationId xmlns:a16="http://schemas.microsoft.com/office/drawing/2014/main" id="{D0AB8E2C-EFC8-44F0-9AEA-47C2EBA2645A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81</xdr:row>
      <xdr:rowOff>18415</xdr:rowOff>
    </xdr:from>
    <xdr:to>
      <xdr:col>0</xdr:col>
      <xdr:colOff>9525</xdr:colOff>
      <xdr:row>84</xdr:row>
      <xdr:rowOff>19050</xdr:rowOff>
    </xdr:to>
    <xdr:sp macro="" textlink="">
      <xdr:nvSpPr>
        <xdr:cNvPr id="1387" name="未知">
          <a:extLst>
            <a:ext uri="{FF2B5EF4-FFF2-40B4-BE49-F238E27FC236}">
              <a16:creationId xmlns:a16="http://schemas.microsoft.com/office/drawing/2014/main" id="{5025D2D2-4E3D-4FE9-B682-E61E82728146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83</xdr:row>
      <xdr:rowOff>18415</xdr:rowOff>
    </xdr:from>
    <xdr:to>
      <xdr:col>0</xdr:col>
      <xdr:colOff>9525</xdr:colOff>
      <xdr:row>86</xdr:row>
      <xdr:rowOff>19050</xdr:rowOff>
    </xdr:to>
    <xdr:sp macro="" textlink="">
      <xdr:nvSpPr>
        <xdr:cNvPr id="1388" name="未知">
          <a:extLst>
            <a:ext uri="{FF2B5EF4-FFF2-40B4-BE49-F238E27FC236}">
              <a16:creationId xmlns:a16="http://schemas.microsoft.com/office/drawing/2014/main" id="{972F958E-B8F0-4451-ACFD-CB9C832C6E07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85</xdr:row>
      <xdr:rowOff>18415</xdr:rowOff>
    </xdr:from>
    <xdr:to>
      <xdr:col>0</xdr:col>
      <xdr:colOff>9525</xdr:colOff>
      <xdr:row>88</xdr:row>
      <xdr:rowOff>19050</xdr:rowOff>
    </xdr:to>
    <xdr:sp macro="" textlink="">
      <xdr:nvSpPr>
        <xdr:cNvPr id="1389" name="未知">
          <a:extLst>
            <a:ext uri="{FF2B5EF4-FFF2-40B4-BE49-F238E27FC236}">
              <a16:creationId xmlns:a16="http://schemas.microsoft.com/office/drawing/2014/main" id="{3326D7DA-C99E-4749-8AF6-2FB84EB48451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87</xdr:row>
      <xdr:rowOff>18415</xdr:rowOff>
    </xdr:from>
    <xdr:to>
      <xdr:col>0</xdr:col>
      <xdr:colOff>9525</xdr:colOff>
      <xdr:row>90</xdr:row>
      <xdr:rowOff>19050</xdr:rowOff>
    </xdr:to>
    <xdr:sp macro="" textlink="">
      <xdr:nvSpPr>
        <xdr:cNvPr id="1390" name="未知">
          <a:extLst>
            <a:ext uri="{FF2B5EF4-FFF2-40B4-BE49-F238E27FC236}">
              <a16:creationId xmlns:a16="http://schemas.microsoft.com/office/drawing/2014/main" id="{43C4BAEA-D9D6-4103-B904-FD3B6466EF04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89</xdr:row>
      <xdr:rowOff>18415</xdr:rowOff>
    </xdr:from>
    <xdr:to>
      <xdr:col>0</xdr:col>
      <xdr:colOff>9525</xdr:colOff>
      <xdr:row>92</xdr:row>
      <xdr:rowOff>19050</xdr:rowOff>
    </xdr:to>
    <xdr:sp macro="" textlink="">
      <xdr:nvSpPr>
        <xdr:cNvPr id="1391" name="未知">
          <a:extLst>
            <a:ext uri="{FF2B5EF4-FFF2-40B4-BE49-F238E27FC236}">
              <a16:creationId xmlns:a16="http://schemas.microsoft.com/office/drawing/2014/main" id="{D23D32D7-0183-4A1D-867E-FBF563C0A883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91</xdr:row>
      <xdr:rowOff>18415</xdr:rowOff>
    </xdr:from>
    <xdr:to>
      <xdr:col>0</xdr:col>
      <xdr:colOff>9525</xdr:colOff>
      <xdr:row>94</xdr:row>
      <xdr:rowOff>19050</xdr:rowOff>
    </xdr:to>
    <xdr:sp macro="" textlink="">
      <xdr:nvSpPr>
        <xdr:cNvPr id="1392" name="未知">
          <a:extLst>
            <a:ext uri="{FF2B5EF4-FFF2-40B4-BE49-F238E27FC236}">
              <a16:creationId xmlns:a16="http://schemas.microsoft.com/office/drawing/2014/main" id="{B45AE17D-1F9E-4A29-9D55-0410F152E906}"/>
            </a:ext>
          </a:extLst>
        </xdr:cNvPr>
        <xdr:cNvSpPr/>
      </xdr:nvSpPr>
      <xdr:spPr>
        <a:xfrm>
          <a:off x="0" y="761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93</xdr:row>
      <xdr:rowOff>18415</xdr:rowOff>
    </xdr:from>
    <xdr:to>
      <xdr:col>0</xdr:col>
      <xdr:colOff>9525</xdr:colOff>
      <xdr:row>96</xdr:row>
      <xdr:rowOff>19050</xdr:rowOff>
    </xdr:to>
    <xdr:sp macro="" textlink="">
      <xdr:nvSpPr>
        <xdr:cNvPr id="1393" name="未知">
          <a:extLst>
            <a:ext uri="{FF2B5EF4-FFF2-40B4-BE49-F238E27FC236}">
              <a16:creationId xmlns:a16="http://schemas.microsoft.com/office/drawing/2014/main" id="{241D0A94-BF34-4B1A-8D02-F6EFCAF7AC2C}"/>
            </a:ext>
          </a:extLst>
        </xdr:cNvPr>
        <xdr:cNvSpPr/>
      </xdr:nvSpPr>
      <xdr:spPr>
        <a:xfrm>
          <a:off x="0" y="799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95</xdr:row>
      <xdr:rowOff>18415</xdr:rowOff>
    </xdr:from>
    <xdr:to>
      <xdr:col>0</xdr:col>
      <xdr:colOff>9525</xdr:colOff>
      <xdr:row>98</xdr:row>
      <xdr:rowOff>19050</xdr:rowOff>
    </xdr:to>
    <xdr:sp macro="" textlink="">
      <xdr:nvSpPr>
        <xdr:cNvPr id="1394" name="未知">
          <a:extLst>
            <a:ext uri="{FF2B5EF4-FFF2-40B4-BE49-F238E27FC236}">
              <a16:creationId xmlns:a16="http://schemas.microsoft.com/office/drawing/2014/main" id="{9843526F-BD33-4364-B1FE-4A658BF7F8FD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97</xdr:row>
      <xdr:rowOff>18415</xdr:rowOff>
    </xdr:from>
    <xdr:to>
      <xdr:col>0</xdr:col>
      <xdr:colOff>9525</xdr:colOff>
      <xdr:row>100</xdr:row>
      <xdr:rowOff>19050</xdr:rowOff>
    </xdr:to>
    <xdr:sp macro="" textlink="">
      <xdr:nvSpPr>
        <xdr:cNvPr id="1395" name="未知">
          <a:extLst>
            <a:ext uri="{FF2B5EF4-FFF2-40B4-BE49-F238E27FC236}">
              <a16:creationId xmlns:a16="http://schemas.microsoft.com/office/drawing/2014/main" id="{F08F79A4-CBBF-4655-87F2-1CA8C2676EEA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99</xdr:row>
      <xdr:rowOff>18415</xdr:rowOff>
    </xdr:from>
    <xdr:to>
      <xdr:col>0</xdr:col>
      <xdr:colOff>9525</xdr:colOff>
      <xdr:row>102</xdr:row>
      <xdr:rowOff>19050</xdr:rowOff>
    </xdr:to>
    <xdr:sp macro="" textlink="">
      <xdr:nvSpPr>
        <xdr:cNvPr id="1396" name="未知">
          <a:extLst>
            <a:ext uri="{FF2B5EF4-FFF2-40B4-BE49-F238E27FC236}">
              <a16:creationId xmlns:a16="http://schemas.microsoft.com/office/drawing/2014/main" id="{48E07765-D0B9-43E4-A260-06B62CDE3805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101</xdr:row>
      <xdr:rowOff>18415</xdr:rowOff>
    </xdr:from>
    <xdr:to>
      <xdr:col>0</xdr:col>
      <xdr:colOff>9525</xdr:colOff>
      <xdr:row>104</xdr:row>
      <xdr:rowOff>19050</xdr:rowOff>
    </xdr:to>
    <xdr:sp macro="" textlink="">
      <xdr:nvSpPr>
        <xdr:cNvPr id="1397" name="未知">
          <a:extLst>
            <a:ext uri="{FF2B5EF4-FFF2-40B4-BE49-F238E27FC236}">
              <a16:creationId xmlns:a16="http://schemas.microsoft.com/office/drawing/2014/main" id="{33D91151-8B07-47B3-901D-D938745CC991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103</xdr:row>
      <xdr:rowOff>18415</xdr:rowOff>
    </xdr:from>
    <xdr:to>
      <xdr:col>0</xdr:col>
      <xdr:colOff>9525</xdr:colOff>
      <xdr:row>106</xdr:row>
      <xdr:rowOff>19050</xdr:rowOff>
    </xdr:to>
    <xdr:sp macro="" textlink="">
      <xdr:nvSpPr>
        <xdr:cNvPr id="1398" name="未知">
          <a:extLst>
            <a:ext uri="{FF2B5EF4-FFF2-40B4-BE49-F238E27FC236}">
              <a16:creationId xmlns:a16="http://schemas.microsoft.com/office/drawing/2014/main" id="{6792FE9A-2373-4624-86D6-B12842CED494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105</xdr:row>
      <xdr:rowOff>18415</xdr:rowOff>
    </xdr:from>
    <xdr:to>
      <xdr:col>0</xdr:col>
      <xdr:colOff>9525</xdr:colOff>
      <xdr:row>108</xdr:row>
      <xdr:rowOff>19050</xdr:rowOff>
    </xdr:to>
    <xdr:sp macro="" textlink="">
      <xdr:nvSpPr>
        <xdr:cNvPr id="1399" name="未知">
          <a:extLst>
            <a:ext uri="{FF2B5EF4-FFF2-40B4-BE49-F238E27FC236}">
              <a16:creationId xmlns:a16="http://schemas.microsoft.com/office/drawing/2014/main" id="{597EEF97-B2C2-409E-99D9-1EF6FEAE4B98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107</xdr:row>
      <xdr:rowOff>18415</xdr:rowOff>
    </xdr:from>
    <xdr:to>
      <xdr:col>0</xdr:col>
      <xdr:colOff>9525</xdr:colOff>
      <xdr:row>110</xdr:row>
      <xdr:rowOff>19050</xdr:rowOff>
    </xdr:to>
    <xdr:sp macro="" textlink="">
      <xdr:nvSpPr>
        <xdr:cNvPr id="1400" name="未知">
          <a:extLst>
            <a:ext uri="{FF2B5EF4-FFF2-40B4-BE49-F238E27FC236}">
              <a16:creationId xmlns:a16="http://schemas.microsoft.com/office/drawing/2014/main" id="{81D649DF-1DFF-4749-9143-52316CD0EC95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109</xdr:row>
      <xdr:rowOff>18415</xdr:rowOff>
    </xdr:from>
    <xdr:to>
      <xdr:col>0</xdr:col>
      <xdr:colOff>9525</xdr:colOff>
      <xdr:row>112</xdr:row>
      <xdr:rowOff>19050</xdr:rowOff>
    </xdr:to>
    <xdr:sp macro="" textlink="">
      <xdr:nvSpPr>
        <xdr:cNvPr id="1401" name="未知">
          <a:extLst>
            <a:ext uri="{FF2B5EF4-FFF2-40B4-BE49-F238E27FC236}">
              <a16:creationId xmlns:a16="http://schemas.microsoft.com/office/drawing/2014/main" id="{E8DB7D8E-FD37-4AFC-A2E0-873ED5884B8B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131</xdr:row>
      <xdr:rowOff>19050</xdr:rowOff>
    </xdr:from>
    <xdr:to>
      <xdr:col>0</xdr:col>
      <xdr:colOff>13970</xdr:colOff>
      <xdr:row>132</xdr:row>
      <xdr:rowOff>365760</xdr:rowOff>
    </xdr:to>
    <xdr:sp macro="" textlink="">
      <xdr:nvSpPr>
        <xdr:cNvPr id="1402" name="未知">
          <a:extLst>
            <a:ext uri="{FF2B5EF4-FFF2-40B4-BE49-F238E27FC236}">
              <a16:creationId xmlns:a16="http://schemas.microsoft.com/office/drawing/2014/main" id="{98341C7F-3F93-498D-82ED-C27C89140160}"/>
            </a:ext>
          </a:extLst>
        </xdr:cNvPr>
        <xdr:cNvSpPr/>
      </xdr:nvSpPr>
      <xdr:spPr>
        <a:xfrm>
          <a:off x="0" y="4949190"/>
          <a:ext cx="13970" cy="36195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111</xdr:row>
      <xdr:rowOff>18415</xdr:rowOff>
    </xdr:from>
    <xdr:to>
      <xdr:col>0</xdr:col>
      <xdr:colOff>9525</xdr:colOff>
      <xdr:row>114</xdr:row>
      <xdr:rowOff>19050</xdr:rowOff>
    </xdr:to>
    <xdr:sp macro="" textlink="">
      <xdr:nvSpPr>
        <xdr:cNvPr id="1403" name="未知">
          <a:extLst>
            <a:ext uri="{FF2B5EF4-FFF2-40B4-BE49-F238E27FC236}">
              <a16:creationId xmlns:a16="http://schemas.microsoft.com/office/drawing/2014/main" id="{9D92125E-D710-429A-8B84-69DF59D2EE6F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113</xdr:row>
      <xdr:rowOff>18415</xdr:rowOff>
    </xdr:from>
    <xdr:to>
      <xdr:col>0</xdr:col>
      <xdr:colOff>9525</xdr:colOff>
      <xdr:row>116</xdr:row>
      <xdr:rowOff>19050</xdr:rowOff>
    </xdr:to>
    <xdr:sp macro="" textlink="">
      <xdr:nvSpPr>
        <xdr:cNvPr id="1404" name="未知">
          <a:extLst>
            <a:ext uri="{FF2B5EF4-FFF2-40B4-BE49-F238E27FC236}">
              <a16:creationId xmlns:a16="http://schemas.microsoft.com/office/drawing/2014/main" id="{C1142C8B-EB48-47BB-A1FA-A7D03C7B4560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115</xdr:row>
      <xdr:rowOff>18415</xdr:rowOff>
    </xdr:from>
    <xdr:to>
      <xdr:col>0</xdr:col>
      <xdr:colOff>9525</xdr:colOff>
      <xdr:row>118</xdr:row>
      <xdr:rowOff>19050</xdr:rowOff>
    </xdr:to>
    <xdr:sp macro="" textlink="">
      <xdr:nvSpPr>
        <xdr:cNvPr id="1405" name="未知">
          <a:extLst>
            <a:ext uri="{FF2B5EF4-FFF2-40B4-BE49-F238E27FC236}">
              <a16:creationId xmlns:a16="http://schemas.microsoft.com/office/drawing/2014/main" id="{438C3793-BFD4-439C-81E5-13D8DA50F4CC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117</xdr:row>
      <xdr:rowOff>18415</xdr:rowOff>
    </xdr:from>
    <xdr:to>
      <xdr:col>0</xdr:col>
      <xdr:colOff>9525</xdr:colOff>
      <xdr:row>120</xdr:row>
      <xdr:rowOff>19050</xdr:rowOff>
    </xdr:to>
    <xdr:sp macro="" textlink="">
      <xdr:nvSpPr>
        <xdr:cNvPr id="1406" name="未知">
          <a:extLst>
            <a:ext uri="{FF2B5EF4-FFF2-40B4-BE49-F238E27FC236}">
              <a16:creationId xmlns:a16="http://schemas.microsoft.com/office/drawing/2014/main" id="{92B89644-0AB4-4DB2-A526-F02EFAF59C36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119</xdr:row>
      <xdr:rowOff>18415</xdr:rowOff>
    </xdr:from>
    <xdr:to>
      <xdr:col>0</xdr:col>
      <xdr:colOff>9525</xdr:colOff>
      <xdr:row>122</xdr:row>
      <xdr:rowOff>19050</xdr:rowOff>
    </xdr:to>
    <xdr:sp macro="" textlink="">
      <xdr:nvSpPr>
        <xdr:cNvPr id="1407" name="未知">
          <a:extLst>
            <a:ext uri="{FF2B5EF4-FFF2-40B4-BE49-F238E27FC236}">
              <a16:creationId xmlns:a16="http://schemas.microsoft.com/office/drawing/2014/main" id="{A03C4D5A-70D3-4ECC-83F8-80D267BB9FEF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121</xdr:row>
      <xdr:rowOff>18415</xdr:rowOff>
    </xdr:from>
    <xdr:to>
      <xdr:col>0</xdr:col>
      <xdr:colOff>9525</xdr:colOff>
      <xdr:row>124</xdr:row>
      <xdr:rowOff>19050</xdr:rowOff>
    </xdr:to>
    <xdr:sp macro="" textlink="">
      <xdr:nvSpPr>
        <xdr:cNvPr id="1408" name="未知">
          <a:extLst>
            <a:ext uri="{FF2B5EF4-FFF2-40B4-BE49-F238E27FC236}">
              <a16:creationId xmlns:a16="http://schemas.microsoft.com/office/drawing/2014/main" id="{DD8A413F-9C4F-407D-B2A5-8A7318BC5473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123</xdr:row>
      <xdr:rowOff>18415</xdr:rowOff>
    </xdr:from>
    <xdr:to>
      <xdr:col>0</xdr:col>
      <xdr:colOff>9525</xdr:colOff>
      <xdr:row>126</xdr:row>
      <xdr:rowOff>19050</xdr:rowOff>
    </xdr:to>
    <xdr:sp macro="" textlink="">
      <xdr:nvSpPr>
        <xdr:cNvPr id="1409" name="未知">
          <a:extLst>
            <a:ext uri="{FF2B5EF4-FFF2-40B4-BE49-F238E27FC236}">
              <a16:creationId xmlns:a16="http://schemas.microsoft.com/office/drawing/2014/main" id="{0F0B86F6-E1A6-456B-A9B0-B1C6DF606BA6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125</xdr:row>
      <xdr:rowOff>18415</xdr:rowOff>
    </xdr:from>
    <xdr:to>
      <xdr:col>0</xdr:col>
      <xdr:colOff>9525</xdr:colOff>
      <xdr:row>128</xdr:row>
      <xdr:rowOff>19050</xdr:rowOff>
    </xdr:to>
    <xdr:sp macro="" textlink="">
      <xdr:nvSpPr>
        <xdr:cNvPr id="1410" name="未知">
          <a:extLst>
            <a:ext uri="{FF2B5EF4-FFF2-40B4-BE49-F238E27FC236}">
              <a16:creationId xmlns:a16="http://schemas.microsoft.com/office/drawing/2014/main" id="{432BC5A3-5D3B-4443-95DB-0EA00CAFBE6D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127</xdr:row>
      <xdr:rowOff>18415</xdr:rowOff>
    </xdr:from>
    <xdr:to>
      <xdr:col>0</xdr:col>
      <xdr:colOff>9525</xdr:colOff>
      <xdr:row>130</xdr:row>
      <xdr:rowOff>19050</xdr:rowOff>
    </xdr:to>
    <xdr:sp macro="" textlink="">
      <xdr:nvSpPr>
        <xdr:cNvPr id="1411" name="未知">
          <a:extLst>
            <a:ext uri="{FF2B5EF4-FFF2-40B4-BE49-F238E27FC236}">
              <a16:creationId xmlns:a16="http://schemas.microsoft.com/office/drawing/2014/main" id="{30DBDE6E-58E6-4F48-A709-175B25D0A558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129</xdr:row>
      <xdr:rowOff>18415</xdr:rowOff>
    </xdr:from>
    <xdr:to>
      <xdr:col>0</xdr:col>
      <xdr:colOff>9525</xdr:colOff>
      <xdr:row>132</xdr:row>
      <xdr:rowOff>19050</xdr:rowOff>
    </xdr:to>
    <xdr:sp macro="" textlink="">
      <xdr:nvSpPr>
        <xdr:cNvPr id="1412" name="未知">
          <a:extLst>
            <a:ext uri="{FF2B5EF4-FFF2-40B4-BE49-F238E27FC236}">
              <a16:creationId xmlns:a16="http://schemas.microsoft.com/office/drawing/2014/main" id="{41FA5BD1-461D-46CC-98A4-033123004D0A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131</xdr:row>
      <xdr:rowOff>18415</xdr:rowOff>
    </xdr:from>
    <xdr:to>
      <xdr:col>0</xdr:col>
      <xdr:colOff>9525</xdr:colOff>
      <xdr:row>134</xdr:row>
      <xdr:rowOff>19050</xdr:rowOff>
    </xdr:to>
    <xdr:sp macro="" textlink="">
      <xdr:nvSpPr>
        <xdr:cNvPr id="1413" name="未知">
          <a:extLst>
            <a:ext uri="{FF2B5EF4-FFF2-40B4-BE49-F238E27FC236}">
              <a16:creationId xmlns:a16="http://schemas.microsoft.com/office/drawing/2014/main" id="{83C73AE1-1C5A-4C2A-B1F9-AAD282B448FF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133</xdr:row>
      <xdr:rowOff>18415</xdr:rowOff>
    </xdr:from>
    <xdr:to>
      <xdr:col>0</xdr:col>
      <xdr:colOff>9525</xdr:colOff>
      <xdr:row>136</xdr:row>
      <xdr:rowOff>19050</xdr:rowOff>
    </xdr:to>
    <xdr:sp macro="" textlink="">
      <xdr:nvSpPr>
        <xdr:cNvPr id="1414" name="未知">
          <a:extLst>
            <a:ext uri="{FF2B5EF4-FFF2-40B4-BE49-F238E27FC236}">
              <a16:creationId xmlns:a16="http://schemas.microsoft.com/office/drawing/2014/main" id="{F5AE069B-8594-4BD8-AD9E-1C480A00D1EF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135</xdr:row>
      <xdr:rowOff>18415</xdr:rowOff>
    </xdr:from>
    <xdr:to>
      <xdr:col>0</xdr:col>
      <xdr:colOff>9525</xdr:colOff>
      <xdr:row>138</xdr:row>
      <xdr:rowOff>19050</xdr:rowOff>
    </xdr:to>
    <xdr:sp macro="" textlink="">
      <xdr:nvSpPr>
        <xdr:cNvPr id="1415" name="未知">
          <a:extLst>
            <a:ext uri="{FF2B5EF4-FFF2-40B4-BE49-F238E27FC236}">
              <a16:creationId xmlns:a16="http://schemas.microsoft.com/office/drawing/2014/main" id="{F3C2B45E-47B9-4ECB-9DE6-BAE2B8430362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137</xdr:row>
      <xdr:rowOff>18415</xdr:rowOff>
    </xdr:from>
    <xdr:to>
      <xdr:col>0</xdr:col>
      <xdr:colOff>9525</xdr:colOff>
      <xdr:row>140</xdr:row>
      <xdr:rowOff>19050</xdr:rowOff>
    </xdr:to>
    <xdr:sp macro="" textlink="">
      <xdr:nvSpPr>
        <xdr:cNvPr id="1416" name="未知">
          <a:extLst>
            <a:ext uri="{FF2B5EF4-FFF2-40B4-BE49-F238E27FC236}">
              <a16:creationId xmlns:a16="http://schemas.microsoft.com/office/drawing/2014/main" id="{90CAADEC-20B6-4C14-85BB-50E3249899FD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139</xdr:row>
      <xdr:rowOff>18415</xdr:rowOff>
    </xdr:from>
    <xdr:to>
      <xdr:col>0</xdr:col>
      <xdr:colOff>9525</xdr:colOff>
      <xdr:row>142</xdr:row>
      <xdr:rowOff>19050</xdr:rowOff>
    </xdr:to>
    <xdr:sp macro="" textlink="">
      <xdr:nvSpPr>
        <xdr:cNvPr id="1417" name="未知">
          <a:extLst>
            <a:ext uri="{FF2B5EF4-FFF2-40B4-BE49-F238E27FC236}">
              <a16:creationId xmlns:a16="http://schemas.microsoft.com/office/drawing/2014/main" id="{E371F5FD-949C-4F04-905E-E6F2C15BAC85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141</xdr:row>
      <xdr:rowOff>18415</xdr:rowOff>
    </xdr:from>
    <xdr:to>
      <xdr:col>0</xdr:col>
      <xdr:colOff>9525</xdr:colOff>
      <xdr:row>144</xdr:row>
      <xdr:rowOff>19050</xdr:rowOff>
    </xdr:to>
    <xdr:sp macro="" textlink="">
      <xdr:nvSpPr>
        <xdr:cNvPr id="1418" name="未知">
          <a:extLst>
            <a:ext uri="{FF2B5EF4-FFF2-40B4-BE49-F238E27FC236}">
              <a16:creationId xmlns:a16="http://schemas.microsoft.com/office/drawing/2014/main" id="{D72D9E24-E071-43B9-A011-B19F0F0F5487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143</xdr:row>
      <xdr:rowOff>18415</xdr:rowOff>
    </xdr:from>
    <xdr:to>
      <xdr:col>0</xdr:col>
      <xdr:colOff>9525</xdr:colOff>
      <xdr:row>146</xdr:row>
      <xdr:rowOff>19050</xdr:rowOff>
    </xdr:to>
    <xdr:sp macro="" textlink="">
      <xdr:nvSpPr>
        <xdr:cNvPr id="1419" name="未知">
          <a:extLst>
            <a:ext uri="{FF2B5EF4-FFF2-40B4-BE49-F238E27FC236}">
              <a16:creationId xmlns:a16="http://schemas.microsoft.com/office/drawing/2014/main" id="{BAB9C839-83CB-43E6-8F0A-ED6CA2B82E82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148</xdr:row>
      <xdr:rowOff>18415</xdr:rowOff>
    </xdr:from>
    <xdr:to>
      <xdr:col>0</xdr:col>
      <xdr:colOff>9525</xdr:colOff>
      <xdr:row>151</xdr:row>
      <xdr:rowOff>19050</xdr:rowOff>
    </xdr:to>
    <xdr:sp macro="" textlink="">
      <xdr:nvSpPr>
        <xdr:cNvPr id="1422" name="未知">
          <a:extLst>
            <a:ext uri="{FF2B5EF4-FFF2-40B4-BE49-F238E27FC236}">
              <a16:creationId xmlns:a16="http://schemas.microsoft.com/office/drawing/2014/main" id="{B404247D-230E-4F6E-84C0-8FFC7FA29402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150</xdr:row>
      <xdr:rowOff>18415</xdr:rowOff>
    </xdr:from>
    <xdr:to>
      <xdr:col>0</xdr:col>
      <xdr:colOff>9525</xdr:colOff>
      <xdr:row>153</xdr:row>
      <xdr:rowOff>19050</xdr:rowOff>
    </xdr:to>
    <xdr:sp macro="" textlink="">
      <xdr:nvSpPr>
        <xdr:cNvPr id="1423" name="未知">
          <a:extLst>
            <a:ext uri="{FF2B5EF4-FFF2-40B4-BE49-F238E27FC236}">
              <a16:creationId xmlns:a16="http://schemas.microsoft.com/office/drawing/2014/main" id="{29B2145C-E4F5-484D-B840-457C377D781E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152</xdr:row>
      <xdr:rowOff>18415</xdr:rowOff>
    </xdr:from>
    <xdr:to>
      <xdr:col>0</xdr:col>
      <xdr:colOff>9525</xdr:colOff>
      <xdr:row>155</xdr:row>
      <xdr:rowOff>19050</xdr:rowOff>
    </xdr:to>
    <xdr:sp macro="" textlink="">
      <xdr:nvSpPr>
        <xdr:cNvPr id="1424" name="未知">
          <a:extLst>
            <a:ext uri="{FF2B5EF4-FFF2-40B4-BE49-F238E27FC236}">
              <a16:creationId xmlns:a16="http://schemas.microsoft.com/office/drawing/2014/main" id="{8CD91747-A40D-4F78-9D4D-5E317C6B8D8E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154</xdr:row>
      <xdr:rowOff>18415</xdr:rowOff>
    </xdr:from>
    <xdr:to>
      <xdr:col>0</xdr:col>
      <xdr:colOff>9525</xdr:colOff>
      <xdr:row>157</xdr:row>
      <xdr:rowOff>19050</xdr:rowOff>
    </xdr:to>
    <xdr:sp macro="" textlink="">
      <xdr:nvSpPr>
        <xdr:cNvPr id="1425" name="未知">
          <a:extLst>
            <a:ext uri="{FF2B5EF4-FFF2-40B4-BE49-F238E27FC236}">
              <a16:creationId xmlns:a16="http://schemas.microsoft.com/office/drawing/2014/main" id="{EED21FE7-89AA-455E-8715-D7B847141275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156</xdr:row>
      <xdr:rowOff>18415</xdr:rowOff>
    </xdr:from>
    <xdr:to>
      <xdr:col>0</xdr:col>
      <xdr:colOff>9525</xdr:colOff>
      <xdr:row>159</xdr:row>
      <xdr:rowOff>19050</xdr:rowOff>
    </xdr:to>
    <xdr:sp macro="" textlink="">
      <xdr:nvSpPr>
        <xdr:cNvPr id="1426" name="未知">
          <a:extLst>
            <a:ext uri="{FF2B5EF4-FFF2-40B4-BE49-F238E27FC236}">
              <a16:creationId xmlns:a16="http://schemas.microsoft.com/office/drawing/2014/main" id="{0A96CD5D-1423-4242-ADEF-D5325CD769A2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158</xdr:row>
      <xdr:rowOff>18415</xdr:rowOff>
    </xdr:from>
    <xdr:to>
      <xdr:col>0</xdr:col>
      <xdr:colOff>9525</xdr:colOff>
      <xdr:row>161</xdr:row>
      <xdr:rowOff>19050</xdr:rowOff>
    </xdr:to>
    <xdr:sp macro="" textlink="">
      <xdr:nvSpPr>
        <xdr:cNvPr id="1427" name="未知">
          <a:extLst>
            <a:ext uri="{FF2B5EF4-FFF2-40B4-BE49-F238E27FC236}">
              <a16:creationId xmlns:a16="http://schemas.microsoft.com/office/drawing/2014/main" id="{A31C96E1-E205-4EFA-A5EE-D7BDC2442979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160</xdr:row>
      <xdr:rowOff>18415</xdr:rowOff>
    </xdr:from>
    <xdr:to>
      <xdr:col>0</xdr:col>
      <xdr:colOff>9525</xdr:colOff>
      <xdr:row>163</xdr:row>
      <xdr:rowOff>19050</xdr:rowOff>
    </xdr:to>
    <xdr:sp macro="" textlink="">
      <xdr:nvSpPr>
        <xdr:cNvPr id="1428" name="未知">
          <a:extLst>
            <a:ext uri="{FF2B5EF4-FFF2-40B4-BE49-F238E27FC236}">
              <a16:creationId xmlns:a16="http://schemas.microsoft.com/office/drawing/2014/main" id="{CEAB0DC6-498A-4A71-99D7-A6D21941C50C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111</xdr:row>
      <xdr:rowOff>18415</xdr:rowOff>
    </xdr:from>
    <xdr:to>
      <xdr:col>0</xdr:col>
      <xdr:colOff>9525</xdr:colOff>
      <xdr:row>114</xdr:row>
      <xdr:rowOff>19050</xdr:rowOff>
    </xdr:to>
    <xdr:sp macro="" textlink="">
      <xdr:nvSpPr>
        <xdr:cNvPr id="1429" name="未知">
          <a:extLst>
            <a:ext uri="{FF2B5EF4-FFF2-40B4-BE49-F238E27FC236}">
              <a16:creationId xmlns:a16="http://schemas.microsoft.com/office/drawing/2014/main" id="{E25B4258-6097-4150-B24E-78181477B08B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113</xdr:row>
      <xdr:rowOff>18415</xdr:rowOff>
    </xdr:from>
    <xdr:to>
      <xdr:col>0</xdr:col>
      <xdr:colOff>9525</xdr:colOff>
      <xdr:row>116</xdr:row>
      <xdr:rowOff>19050</xdr:rowOff>
    </xdr:to>
    <xdr:sp macro="" textlink="">
      <xdr:nvSpPr>
        <xdr:cNvPr id="1430" name="未知">
          <a:extLst>
            <a:ext uri="{FF2B5EF4-FFF2-40B4-BE49-F238E27FC236}">
              <a16:creationId xmlns:a16="http://schemas.microsoft.com/office/drawing/2014/main" id="{1C4BDFE4-EDD1-4971-97DD-E2065690338C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115</xdr:row>
      <xdr:rowOff>18415</xdr:rowOff>
    </xdr:from>
    <xdr:to>
      <xdr:col>0</xdr:col>
      <xdr:colOff>9525</xdr:colOff>
      <xdr:row>118</xdr:row>
      <xdr:rowOff>19050</xdr:rowOff>
    </xdr:to>
    <xdr:sp macro="" textlink="">
      <xdr:nvSpPr>
        <xdr:cNvPr id="1431" name="未知">
          <a:extLst>
            <a:ext uri="{FF2B5EF4-FFF2-40B4-BE49-F238E27FC236}">
              <a16:creationId xmlns:a16="http://schemas.microsoft.com/office/drawing/2014/main" id="{B920F8F7-E1D4-4605-88D5-06BBF84812DC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117</xdr:row>
      <xdr:rowOff>18415</xdr:rowOff>
    </xdr:from>
    <xdr:to>
      <xdr:col>0</xdr:col>
      <xdr:colOff>9525</xdr:colOff>
      <xdr:row>120</xdr:row>
      <xdr:rowOff>19050</xdr:rowOff>
    </xdr:to>
    <xdr:sp macro="" textlink="">
      <xdr:nvSpPr>
        <xdr:cNvPr id="1432" name="未知">
          <a:extLst>
            <a:ext uri="{FF2B5EF4-FFF2-40B4-BE49-F238E27FC236}">
              <a16:creationId xmlns:a16="http://schemas.microsoft.com/office/drawing/2014/main" id="{86785046-4977-4AE2-8B02-F0275D1D70A5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119</xdr:row>
      <xdr:rowOff>18415</xdr:rowOff>
    </xdr:from>
    <xdr:to>
      <xdr:col>0</xdr:col>
      <xdr:colOff>9525</xdr:colOff>
      <xdr:row>122</xdr:row>
      <xdr:rowOff>19050</xdr:rowOff>
    </xdr:to>
    <xdr:sp macro="" textlink="">
      <xdr:nvSpPr>
        <xdr:cNvPr id="1433" name="未知">
          <a:extLst>
            <a:ext uri="{FF2B5EF4-FFF2-40B4-BE49-F238E27FC236}">
              <a16:creationId xmlns:a16="http://schemas.microsoft.com/office/drawing/2014/main" id="{0DBA945B-4BCD-4BDF-856F-6B3A661AC287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121</xdr:row>
      <xdr:rowOff>18415</xdr:rowOff>
    </xdr:from>
    <xdr:to>
      <xdr:col>0</xdr:col>
      <xdr:colOff>9525</xdr:colOff>
      <xdr:row>124</xdr:row>
      <xdr:rowOff>19050</xdr:rowOff>
    </xdr:to>
    <xdr:sp macro="" textlink="">
      <xdr:nvSpPr>
        <xdr:cNvPr id="1434" name="未知">
          <a:extLst>
            <a:ext uri="{FF2B5EF4-FFF2-40B4-BE49-F238E27FC236}">
              <a16:creationId xmlns:a16="http://schemas.microsoft.com/office/drawing/2014/main" id="{DF45DF3C-A1D3-473C-9850-67DE9175A045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123</xdr:row>
      <xdr:rowOff>18415</xdr:rowOff>
    </xdr:from>
    <xdr:to>
      <xdr:col>0</xdr:col>
      <xdr:colOff>9525</xdr:colOff>
      <xdr:row>126</xdr:row>
      <xdr:rowOff>19050</xdr:rowOff>
    </xdr:to>
    <xdr:sp macro="" textlink="">
      <xdr:nvSpPr>
        <xdr:cNvPr id="1435" name="未知">
          <a:extLst>
            <a:ext uri="{FF2B5EF4-FFF2-40B4-BE49-F238E27FC236}">
              <a16:creationId xmlns:a16="http://schemas.microsoft.com/office/drawing/2014/main" id="{1B58C96D-45ED-4865-A133-B3B6393A4BB5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125</xdr:row>
      <xdr:rowOff>18415</xdr:rowOff>
    </xdr:from>
    <xdr:to>
      <xdr:col>0</xdr:col>
      <xdr:colOff>9525</xdr:colOff>
      <xdr:row>128</xdr:row>
      <xdr:rowOff>19050</xdr:rowOff>
    </xdr:to>
    <xdr:sp macro="" textlink="">
      <xdr:nvSpPr>
        <xdr:cNvPr id="1436" name="未知">
          <a:extLst>
            <a:ext uri="{FF2B5EF4-FFF2-40B4-BE49-F238E27FC236}">
              <a16:creationId xmlns:a16="http://schemas.microsoft.com/office/drawing/2014/main" id="{F1417E75-B572-4C6B-81C0-534E42A1C457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127</xdr:row>
      <xdr:rowOff>18415</xdr:rowOff>
    </xdr:from>
    <xdr:to>
      <xdr:col>0</xdr:col>
      <xdr:colOff>9525</xdr:colOff>
      <xdr:row>130</xdr:row>
      <xdr:rowOff>19050</xdr:rowOff>
    </xdr:to>
    <xdr:sp macro="" textlink="">
      <xdr:nvSpPr>
        <xdr:cNvPr id="1437" name="未知">
          <a:extLst>
            <a:ext uri="{FF2B5EF4-FFF2-40B4-BE49-F238E27FC236}">
              <a16:creationId xmlns:a16="http://schemas.microsoft.com/office/drawing/2014/main" id="{179AE4E7-CC85-4AC7-88EF-5976F80109DB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129</xdr:row>
      <xdr:rowOff>18415</xdr:rowOff>
    </xdr:from>
    <xdr:to>
      <xdr:col>0</xdr:col>
      <xdr:colOff>9525</xdr:colOff>
      <xdr:row>132</xdr:row>
      <xdr:rowOff>19050</xdr:rowOff>
    </xdr:to>
    <xdr:sp macro="" textlink="">
      <xdr:nvSpPr>
        <xdr:cNvPr id="1438" name="未知">
          <a:extLst>
            <a:ext uri="{FF2B5EF4-FFF2-40B4-BE49-F238E27FC236}">
              <a16:creationId xmlns:a16="http://schemas.microsoft.com/office/drawing/2014/main" id="{A7EBE085-F363-4E79-B5D3-089B7E0DBBF7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131</xdr:row>
      <xdr:rowOff>18415</xdr:rowOff>
    </xdr:from>
    <xdr:to>
      <xdr:col>0</xdr:col>
      <xdr:colOff>9525</xdr:colOff>
      <xdr:row>134</xdr:row>
      <xdr:rowOff>19050</xdr:rowOff>
    </xdr:to>
    <xdr:sp macro="" textlink="">
      <xdr:nvSpPr>
        <xdr:cNvPr id="1439" name="未知">
          <a:extLst>
            <a:ext uri="{FF2B5EF4-FFF2-40B4-BE49-F238E27FC236}">
              <a16:creationId xmlns:a16="http://schemas.microsoft.com/office/drawing/2014/main" id="{FC0278AE-2A7F-46FF-A557-FEF1D6E211F9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133</xdr:row>
      <xdr:rowOff>18415</xdr:rowOff>
    </xdr:from>
    <xdr:to>
      <xdr:col>0</xdr:col>
      <xdr:colOff>9525</xdr:colOff>
      <xdr:row>136</xdr:row>
      <xdr:rowOff>19050</xdr:rowOff>
    </xdr:to>
    <xdr:sp macro="" textlink="">
      <xdr:nvSpPr>
        <xdr:cNvPr id="1440" name="未知">
          <a:extLst>
            <a:ext uri="{FF2B5EF4-FFF2-40B4-BE49-F238E27FC236}">
              <a16:creationId xmlns:a16="http://schemas.microsoft.com/office/drawing/2014/main" id="{9C387332-494D-4499-A225-8C36ACAFE316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135</xdr:row>
      <xdr:rowOff>18415</xdr:rowOff>
    </xdr:from>
    <xdr:to>
      <xdr:col>0</xdr:col>
      <xdr:colOff>9525</xdr:colOff>
      <xdr:row>138</xdr:row>
      <xdr:rowOff>19050</xdr:rowOff>
    </xdr:to>
    <xdr:sp macro="" textlink="">
      <xdr:nvSpPr>
        <xdr:cNvPr id="1441" name="未知">
          <a:extLst>
            <a:ext uri="{FF2B5EF4-FFF2-40B4-BE49-F238E27FC236}">
              <a16:creationId xmlns:a16="http://schemas.microsoft.com/office/drawing/2014/main" id="{EFDE4789-3715-4F16-9529-A0F71337BB1D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137</xdr:row>
      <xdr:rowOff>18415</xdr:rowOff>
    </xdr:from>
    <xdr:to>
      <xdr:col>0</xdr:col>
      <xdr:colOff>9525</xdr:colOff>
      <xdr:row>140</xdr:row>
      <xdr:rowOff>19050</xdr:rowOff>
    </xdr:to>
    <xdr:sp macro="" textlink="">
      <xdr:nvSpPr>
        <xdr:cNvPr id="1442" name="未知">
          <a:extLst>
            <a:ext uri="{FF2B5EF4-FFF2-40B4-BE49-F238E27FC236}">
              <a16:creationId xmlns:a16="http://schemas.microsoft.com/office/drawing/2014/main" id="{67EC129D-79B4-41F4-9A71-EDADF9C3677F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139</xdr:row>
      <xdr:rowOff>18415</xdr:rowOff>
    </xdr:from>
    <xdr:to>
      <xdr:col>0</xdr:col>
      <xdr:colOff>9525</xdr:colOff>
      <xdr:row>142</xdr:row>
      <xdr:rowOff>19050</xdr:rowOff>
    </xdr:to>
    <xdr:sp macro="" textlink="">
      <xdr:nvSpPr>
        <xdr:cNvPr id="1443" name="未知">
          <a:extLst>
            <a:ext uri="{FF2B5EF4-FFF2-40B4-BE49-F238E27FC236}">
              <a16:creationId xmlns:a16="http://schemas.microsoft.com/office/drawing/2014/main" id="{312BA6A0-1233-4008-9A46-0CDFCE9E5AC9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141</xdr:row>
      <xdr:rowOff>18415</xdr:rowOff>
    </xdr:from>
    <xdr:to>
      <xdr:col>0</xdr:col>
      <xdr:colOff>9525</xdr:colOff>
      <xdr:row>144</xdr:row>
      <xdr:rowOff>19050</xdr:rowOff>
    </xdr:to>
    <xdr:sp macro="" textlink="">
      <xdr:nvSpPr>
        <xdr:cNvPr id="1444" name="未知">
          <a:extLst>
            <a:ext uri="{FF2B5EF4-FFF2-40B4-BE49-F238E27FC236}">
              <a16:creationId xmlns:a16="http://schemas.microsoft.com/office/drawing/2014/main" id="{0593BAA5-8100-4CC2-8871-F0E2193EB119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143</xdr:row>
      <xdr:rowOff>18415</xdr:rowOff>
    </xdr:from>
    <xdr:to>
      <xdr:col>0</xdr:col>
      <xdr:colOff>9525</xdr:colOff>
      <xdr:row>146</xdr:row>
      <xdr:rowOff>19050</xdr:rowOff>
    </xdr:to>
    <xdr:sp macro="" textlink="">
      <xdr:nvSpPr>
        <xdr:cNvPr id="1445" name="未知">
          <a:extLst>
            <a:ext uri="{FF2B5EF4-FFF2-40B4-BE49-F238E27FC236}">
              <a16:creationId xmlns:a16="http://schemas.microsoft.com/office/drawing/2014/main" id="{657BB98B-4CD9-4A3D-827F-A6A74BA58DEE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148</xdr:row>
      <xdr:rowOff>18415</xdr:rowOff>
    </xdr:from>
    <xdr:to>
      <xdr:col>0</xdr:col>
      <xdr:colOff>9525</xdr:colOff>
      <xdr:row>151</xdr:row>
      <xdr:rowOff>19050</xdr:rowOff>
    </xdr:to>
    <xdr:sp macro="" textlink="">
      <xdr:nvSpPr>
        <xdr:cNvPr id="1448" name="未知">
          <a:extLst>
            <a:ext uri="{FF2B5EF4-FFF2-40B4-BE49-F238E27FC236}">
              <a16:creationId xmlns:a16="http://schemas.microsoft.com/office/drawing/2014/main" id="{ADA8AD43-46F5-49C3-B491-BE834AB02AF1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150</xdr:row>
      <xdr:rowOff>18415</xdr:rowOff>
    </xdr:from>
    <xdr:to>
      <xdr:col>0</xdr:col>
      <xdr:colOff>9525</xdr:colOff>
      <xdr:row>153</xdr:row>
      <xdr:rowOff>19050</xdr:rowOff>
    </xdr:to>
    <xdr:sp macro="" textlink="">
      <xdr:nvSpPr>
        <xdr:cNvPr id="1449" name="未知">
          <a:extLst>
            <a:ext uri="{FF2B5EF4-FFF2-40B4-BE49-F238E27FC236}">
              <a16:creationId xmlns:a16="http://schemas.microsoft.com/office/drawing/2014/main" id="{7D3BF0CC-AD9D-48B4-89A4-2C33CF53FAB3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152</xdr:row>
      <xdr:rowOff>18415</xdr:rowOff>
    </xdr:from>
    <xdr:to>
      <xdr:col>0</xdr:col>
      <xdr:colOff>9525</xdr:colOff>
      <xdr:row>155</xdr:row>
      <xdr:rowOff>19050</xdr:rowOff>
    </xdr:to>
    <xdr:sp macro="" textlink="">
      <xdr:nvSpPr>
        <xdr:cNvPr id="1450" name="未知">
          <a:extLst>
            <a:ext uri="{FF2B5EF4-FFF2-40B4-BE49-F238E27FC236}">
              <a16:creationId xmlns:a16="http://schemas.microsoft.com/office/drawing/2014/main" id="{65E9524C-512D-4C4E-AE4D-D4998BB48D8F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154</xdr:row>
      <xdr:rowOff>18415</xdr:rowOff>
    </xdr:from>
    <xdr:to>
      <xdr:col>0</xdr:col>
      <xdr:colOff>9525</xdr:colOff>
      <xdr:row>157</xdr:row>
      <xdr:rowOff>19050</xdr:rowOff>
    </xdr:to>
    <xdr:sp macro="" textlink="">
      <xdr:nvSpPr>
        <xdr:cNvPr id="1451" name="未知">
          <a:extLst>
            <a:ext uri="{FF2B5EF4-FFF2-40B4-BE49-F238E27FC236}">
              <a16:creationId xmlns:a16="http://schemas.microsoft.com/office/drawing/2014/main" id="{33D43F58-71EC-4A23-9721-11F4E953BC5E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156</xdr:row>
      <xdr:rowOff>18415</xdr:rowOff>
    </xdr:from>
    <xdr:to>
      <xdr:col>0</xdr:col>
      <xdr:colOff>9525</xdr:colOff>
      <xdr:row>159</xdr:row>
      <xdr:rowOff>19050</xdr:rowOff>
    </xdr:to>
    <xdr:sp macro="" textlink="">
      <xdr:nvSpPr>
        <xdr:cNvPr id="1452" name="未知">
          <a:extLst>
            <a:ext uri="{FF2B5EF4-FFF2-40B4-BE49-F238E27FC236}">
              <a16:creationId xmlns:a16="http://schemas.microsoft.com/office/drawing/2014/main" id="{3DE127EF-F607-4A47-8C8F-2C028BB60367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158</xdr:row>
      <xdr:rowOff>18415</xdr:rowOff>
    </xdr:from>
    <xdr:to>
      <xdr:col>0</xdr:col>
      <xdr:colOff>9525</xdr:colOff>
      <xdr:row>161</xdr:row>
      <xdr:rowOff>19050</xdr:rowOff>
    </xdr:to>
    <xdr:sp macro="" textlink="">
      <xdr:nvSpPr>
        <xdr:cNvPr id="1453" name="未知">
          <a:extLst>
            <a:ext uri="{FF2B5EF4-FFF2-40B4-BE49-F238E27FC236}">
              <a16:creationId xmlns:a16="http://schemas.microsoft.com/office/drawing/2014/main" id="{4F03118F-B4DC-4DBD-96C8-142829C1DDA6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160</xdr:row>
      <xdr:rowOff>18415</xdr:rowOff>
    </xdr:from>
    <xdr:to>
      <xdr:col>0</xdr:col>
      <xdr:colOff>9525</xdr:colOff>
      <xdr:row>163</xdr:row>
      <xdr:rowOff>19050</xdr:rowOff>
    </xdr:to>
    <xdr:sp macro="" textlink="">
      <xdr:nvSpPr>
        <xdr:cNvPr id="1454" name="未知">
          <a:extLst>
            <a:ext uri="{FF2B5EF4-FFF2-40B4-BE49-F238E27FC236}">
              <a16:creationId xmlns:a16="http://schemas.microsoft.com/office/drawing/2014/main" id="{1F8CFD77-DD1B-4CAE-83C1-148BC08A7789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162</xdr:row>
      <xdr:rowOff>18415</xdr:rowOff>
    </xdr:from>
    <xdr:to>
      <xdr:col>0</xdr:col>
      <xdr:colOff>9525</xdr:colOff>
      <xdr:row>165</xdr:row>
      <xdr:rowOff>19050</xdr:rowOff>
    </xdr:to>
    <xdr:sp macro="" textlink="">
      <xdr:nvSpPr>
        <xdr:cNvPr id="1455" name="未知">
          <a:extLst>
            <a:ext uri="{FF2B5EF4-FFF2-40B4-BE49-F238E27FC236}">
              <a16:creationId xmlns:a16="http://schemas.microsoft.com/office/drawing/2014/main" id="{EEF994F3-A67B-4F11-B95C-89F83A3175B5}"/>
            </a:ext>
          </a:extLst>
        </xdr:cNvPr>
        <xdr:cNvSpPr/>
      </xdr:nvSpPr>
      <xdr:spPr>
        <a:xfrm>
          <a:off x="0" y="551815"/>
          <a:ext cx="9525" cy="77787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184</xdr:row>
      <xdr:rowOff>19050</xdr:rowOff>
    </xdr:from>
    <xdr:to>
      <xdr:col>0</xdr:col>
      <xdr:colOff>13970</xdr:colOff>
      <xdr:row>185</xdr:row>
      <xdr:rowOff>365760</xdr:rowOff>
    </xdr:to>
    <xdr:sp macro="" textlink="">
      <xdr:nvSpPr>
        <xdr:cNvPr id="1456" name="未知">
          <a:extLst>
            <a:ext uri="{FF2B5EF4-FFF2-40B4-BE49-F238E27FC236}">
              <a16:creationId xmlns:a16="http://schemas.microsoft.com/office/drawing/2014/main" id="{951BDEF0-D076-438E-8870-A0789BA4D77E}"/>
            </a:ext>
          </a:extLst>
        </xdr:cNvPr>
        <xdr:cNvSpPr/>
      </xdr:nvSpPr>
      <xdr:spPr>
        <a:xfrm>
          <a:off x="0" y="4949190"/>
          <a:ext cx="13970" cy="36195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164</xdr:row>
      <xdr:rowOff>18415</xdr:rowOff>
    </xdr:from>
    <xdr:to>
      <xdr:col>0</xdr:col>
      <xdr:colOff>9525</xdr:colOff>
      <xdr:row>167</xdr:row>
      <xdr:rowOff>19050</xdr:rowOff>
    </xdr:to>
    <xdr:sp macro="" textlink="">
      <xdr:nvSpPr>
        <xdr:cNvPr id="1457" name="未知">
          <a:extLst>
            <a:ext uri="{FF2B5EF4-FFF2-40B4-BE49-F238E27FC236}">
              <a16:creationId xmlns:a16="http://schemas.microsoft.com/office/drawing/2014/main" id="{E726F89E-AB1E-4446-B689-C05B7888D8E3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166</xdr:row>
      <xdr:rowOff>18415</xdr:rowOff>
    </xdr:from>
    <xdr:to>
      <xdr:col>0</xdr:col>
      <xdr:colOff>9525</xdr:colOff>
      <xdr:row>169</xdr:row>
      <xdr:rowOff>19050</xdr:rowOff>
    </xdr:to>
    <xdr:sp macro="" textlink="">
      <xdr:nvSpPr>
        <xdr:cNvPr id="1458" name="未知">
          <a:extLst>
            <a:ext uri="{FF2B5EF4-FFF2-40B4-BE49-F238E27FC236}">
              <a16:creationId xmlns:a16="http://schemas.microsoft.com/office/drawing/2014/main" id="{1FE93A50-2C9D-4D40-A800-47236E889FB2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168</xdr:row>
      <xdr:rowOff>18415</xdr:rowOff>
    </xdr:from>
    <xdr:to>
      <xdr:col>0</xdr:col>
      <xdr:colOff>9525</xdr:colOff>
      <xdr:row>171</xdr:row>
      <xdr:rowOff>19050</xdr:rowOff>
    </xdr:to>
    <xdr:sp macro="" textlink="">
      <xdr:nvSpPr>
        <xdr:cNvPr id="1459" name="未知">
          <a:extLst>
            <a:ext uri="{FF2B5EF4-FFF2-40B4-BE49-F238E27FC236}">
              <a16:creationId xmlns:a16="http://schemas.microsoft.com/office/drawing/2014/main" id="{3F61BCAC-3E1F-4635-ADAD-D6A0C85B5644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170</xdr:row>
      <xdr:rowOff>18415</xdr:rowOff>
    </xdr:from>
    <xdr:to>
      <xdr:col>0</xdr:col>
      <xdr:colOff>9525</xdr:colOff>
      <xdr:row>173</xdr:row>
      <xdr:rowOff>19050</xdr:rowOff>
    </xdr:to>
    <xdr:sp macro="" textlink="">
      <xdr:nvSpPr>
        <xdr:cNvPr id="1460" name="未知">
          <a:extLst>
            <a:ext uri="{FF2B5EF4-FFF2-40B4-BE49-F238E27FC236}">
              <a16:creationId xmlns:a16="http://schemas.microsoft.com/office/drawing/2014/main" id="{AA1FC54F-5103-4DAC-B40C-74749738CCC4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172</xdr:row>
      <xdr:rowOff>18415</xdr:rowOff>
    </xdr:from>
    <xdr:to>
      <xdr:col>0</xdr:col>
      <xdr:colOff>9525</xdr:colOff>
      <xdr:row>175</xdr:row>
      <xdr:rowOff>19050</xdr:rowOff>
    </xdr:to>
    <xdr:sp macro="" textlink="">
      <xdr:nvSpPr>
        <xdr:cNvPr id="1461" name="未知">
          <a:extLst>
            <a:ext uri="{FF2B5EF4-FFF2-40B4-BE49-F238E27FC236}">
              <a16:creationId xmlns:a16="http://schemas.microsoft.com/office/drawing/2014/main" id="{D94B598A-3CD2-4E3E-9161-707B1CC7B5B7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174</xdr:row>
      <xdr:rowOff>18415</xdr:rowOff>
    </xdr:from>
    <xdr:to>
      <xdr:col>0</xdr:col>
      <xdr:colOff>9525</xdr:colOff>
      <xdr:row>177</xdr:row>
      <xdr:rowOff>19050</xdr:rowOff>
    </xdr:to>
    <xdr:sp macro="" textlink="">
      <xdr:nvSpPr>
        <xdr:cNvPr id="1462" name="未知">
          <a:extLst>
            <a:ext uri="{FF2B5EF4-FFF2-40B4-BE49-F238E27FC236}">
              <a16:creationId xmlns:a16="http://schemas.microsoft.com/office/drawing/2014/main" id="{C8440C61-4A06-4CB6-A063-85F51C659F13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176</xdr:row>
      <xdr:rowOff>18415</xdr:rowOff>
    </xdr:from>
    <xdr:to>
      <xdr:col>0</xdr:col>
      <xdr:colOff>9525</xdr:colOff>
      <xdr:row>179</xdr:row>
      <xdr:rowOff>19050</xdr:rowOff>
    </xdr:to>
    <xdr:sp macro="" textlink="">
      <xdr:nvSpPr>
        <xdr:cNvPr id="1463" name="未知">
          <a:extLst>
            <a:ext uri="{FF2B5EF4-FFF2-40B4-BE49-F238E27FC236}">
              <a16:creationId xmlns:a16="http://schemas.microsoft.com/office/drawing/2014/main" id="{99BA3E52-B28F-4E08-94A5-C3AD0FB536F7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178</xdr:row>
      <xdr:rowOff>18415</xdr:rowOff>
    </xdr:from>
    <xdr:to>
      <xdr:col>0</xdr:col>
      <xdr:colOff>9525</xdr:colOff>
      <xdr:row>181</xdr:row>
      <xdr:rowOff>19050</xdr:rowOff>
    </xdr:to>
    <xdr:sp macro="" textlink="">
      <xdr:nvSpPr>
        <xdr:cNvPr id="1464" name="未知">
          <a:extLst>
            <a:ext uri="{FF2B5EF4-FFF2-40B4-BE49-F238E27FC236}">
              <a16:creationId xmlns:a16="http://schemas.microsoft.com/office/drawing/2014/main" id="{D938A029-6C12-4A46-B0C6-78ED1E8D2B77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180</xdr:row>
      <xdr:rowOff>18415</xdr:rowOff>
    </xdr:from>
    <xdr:to>
      <xdr:col>0</xdr:col>
      <xdr:colOff>9525</xdr:colOff>
      <xdr:row>183</xdr:row>
      <xdr:rowOff>19050</xdr:rowOff>
    </xdr:to>
    <xdr:sp macro="" textlink="">
      <xdr:nvSpPr>
        <xdr:cNvPr id="1465" name="未知">
          <a:extLst>
            <a:ext uri="{FF2B5EF4-FFF2-40B4-BE49-F238E27FC236}">
              <a16:creationId xmlns:a16="http://schemas.microsoft.com/office/drawing/2014/main" id="{4B25E272-878C-4146-BFF6-AEE4678A61DE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182</xdr:row>
      <xdr:rowOff>18415</xdr:rowOff>
    </xdr:from>
    <xdr:to>
      <xdr:col>0</xdr:col>
      <xdr:colOff>9525</xdr:colOff>
      <xdr:row>185</xdr:row>
      <xdr:rowOff>19050</xdr:rowOff>
    </xdr:to>
    <xdr:sp macro="" textlink="">
      <xdr:nvSpPr>
        <xdr:cNvPr id="1466" name="未知">
          <a:extLst>
            <a:ext uri="{FF2B5EF4-FFF2-40B4-BE49-F238E27FC236}">
              <a16:creationId xmlns:a16="http://schemas.microsoft.com/office/drawing/2014/main" id="{6349E1CC-B64F-46E5-9163-ACA824C4D120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184</xdr:row>
      <xdr:rowOff>18415</xdr:rowOff>
    </xdr:from>
    <xdr:to>
      <xdr:col>0</xdr:col>
      <xdr:colOff>9525</xdr:colOff>
      <xdr:row>187</xdr:row>
      <xdr:rowOff>19050</xdr:rowOff>
    </xdr:to>
    <xdr:sp macro="" textlink="">
      <xdr:nvSpPr>
        <xdr:cNvPr id="1467" name="未知">
          <a:extLst>
            <a:ext uri="{FF2B5EF4-FFF2-40B4-BE49-F238E27FC236}">
              <a16:creationId xmlns:a16="http://schemas.microsoft.com/office/drawing/2014/main" id="{69549F3E-2C34-4954-8C9C-17550301BFA0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186</xdr:row>
      <xdr:rowOff>18415</xdr:rowOff>
    </xdr:from>
    <xdr:to>
      <xdr:col>0</xdr:col>
      <xdr:colOff>9525</xdr:colOff>
      <xdr:row>189</xdr:row>
      <xdr:rowOff>19050</xdr:rowOff>
    </xdr:to>
    <xdr:sp macro="" textlink="">
      <xdr:nvSpPr>
        <xdr:cNvPr id="1468" name="未知">
          <a:extLst>
            <a:ext uri="{FF2B5EF4-FFF2-40B4-BE49-F238E27FC236}">
              <a16:creationId xmlns:a16="http://schemas.microsoft.com/office/drawing/2014/main" id="{D839222E-1AF8-4D57-A94B-17422B4FCDE3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188</xdr:row>
      <xdr:rowOff>18415</xdr:rowOff>
    </xdr:from>
    <xdr:to>
      <xdr:col>0</xdr:col>
      <xdr:colOff>9525</xdr:colOff>
      <xdr:row>191</xdr:row>
      <xdr:rowOff>19050</xdr:rowOff>
    </xdr:to>
    <xdr:sp macro="" textlink="">
      <xdr:nvSpPr>
        <xdr:cNvPr id="1469" name="未知">
          <a:extLst>
            <a:ext uri="{FF2B5EF4-FFF2-40B4-BE49-F238E27FC236}">
              <a16:creationId xmlns:a16="http://schemas.microsoft.com/office/drawing/2014/main" id="{9118A407-8A34-41D6-B95E-5E1B97D7F406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190</xdr:row>
      <xdr:rowOff>18415</xdr:rowOff>
    </xdr:from>
    <xdr:to>
      <xdr:col>0</xdr:col>
      <xdr:colOff>9525</xdr:colOff>
      <xdr:row>193</xdr:row>
      <xdr:rowOff>19050</xdr:rowOff>
    </xdr:to>
    <xdr:sp macro="" textlink="">
      <xdr:nvSpPr>
        <xdr:cNvPr id="1470" name="未知">
          <a:extLst>
            <a:ext uri="{FF2B5EF4-FFF2-40B4-BE49-F238E27FC236}">
              <a16:creationId xmlns:a16="http://schemas.microsoft.com/office/drawing/2014/main" id="{9B0934C9-5312-4328-9BC5-FFB373B1C5E1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192</xdr:row>
      <xdr:rowOff>18415</xdr:rowOff>
    </xdr:from>
    <xdr:to>
      <xdr:col>0</xdr:col>
      <xdr:colOff>9525</xdr:colOff>
      <xdr:row>195</xdr:row>
      <xdr:rowOff>19050</xdr:rowOff>
    </xdr:to>
    <xdr:sp macro="" textlink="">
      <xdr:nvSpPr>
        <xdr:cNvPr id="1471" name="未知">
          <a:extLst>
            <a:ext uri="{FF2B5EF4-FFF2-40B4-BE49-F238E27FC236}">
              <a16:creationId xmlns:a16="http://schemas.microsoft.com/office/drawing/2014/main" id="{93E11434-4EB2-4E5B-8323-3798E8786B3B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194</xdr:row>
      <xdr:rowOff>18415</xdr:rowOff>
    </xdr:from>
    <xdr:to>
      <xdr:col>0</xdr:col>
      <xdr:colOff>9525</xdr:colOff>
      <xdr:row>197</xdr:row>
      <xdr:rowOff>19050</xdr:rowOff>
    </xdr:to>
    <xdr:sp macro="" textlink="">
      <xdr:nvSpPr>
        <xdr:cNvPr id="1472" name="未知">
          <a:extLst>
            <a:ext uri="{FF2B5EF4-FFF2-40B4-BE49-F238E27FC236}">
              <a16:creationId xmlns:a16="http://schemas.microsoft.com/office/drawing/2014/main" id="{112E1A33-6207-4908-9320-08CC150A8896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196</xdr:row>
      <xdr:rowOff>18415</xdr:rowOff>
    </xdr:from>
    <xdr:to>
      <xdr:col>0</xdr:col>
      <xdr:colOff>9525</xdr:colOff>
      <xdr:row>199</xdr:row>
      <xdr:rowOff>19050</xdr:rowOff>
    </xdr:to>
    <xdr:sp macro="" textlink="">
      <xdr:nvSpPr>
        <xdr:cNvPr id="1473" name="未知">
          <a:extLst>
            <a:ext uri="{FF2B5EF4-FFF2-40B4-BE49-F238E27FC236}">
              <a16:creationId xmlns:a16="http://schemas.microsoft.com/office/drawing/2014/main" id="{F526DFC5-08B6-456F-AFD0-12A773747BAA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198</xdr:row>
      <xdr:rowOff>18415</xdr:rowOff>
    </xdr:from>
    <xdr:to>
      <xdr:col>0</xdr:col>
      <xdr:colOff>9525</xdr:colOff>
      <xdr:row>201</xdr:row>
      <xdr:rowOff>19050</xdr:rowOff>
    </xdr:to>
    <xdr:sp macro="" textlink="">
      <xdr:nvSpPr>
        <xdr:cNvPr id="1474" name="未知">
          <a:extLst>
            <a:ext uri="{FF2B5EF4-FFF2-40B4-BE49-F238E27FC236}">
              <a16:creationId xmlns:a16="http://schemas.microsoft.com/office/drawing/2014/main" id="{713B2E79-1582-486D-93FD-C4F521D4B304}"/>
            </a:ext>
          </a:extLst>
        </xdr:cNvPr>
        <xdr:cNvSpPr/>
      </xdr:nvSpPr>
      <xdr:spPr>
        <a:xfrm>
          <a:off x="0" y="761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200</xdr:row>
      <xdr:rowOff>18415</xdr:rowOff>
    </xdr:from>
    <xdr:to>
      <xdr:col>0</xdr:col>
      <xdr:colOff>9525</xdr:colOff>
      <xdr:row>203</xdr:row>
      <xdr:rowOff>19050</xdr:rowOff>
    </xdr:to>
    <xdr:sp macro="" textlink="">
      <xdr:nvSpPr>
        <xdr:cNvPr id="1475" name="未知">
          <a:extLst>
            <a:ext uri="{FF2B5EF4-FFF2-40B4-BE49-F238E27FC236}">
              <a16:creationId xmlns:a16="http://schemas.microsoft.com/office/drawing/2014/main" id="{8131F18B-A54D-4EEF-88E7-423917EBFD90}"/>
            </a:ext>
          </a:extLst>
        </xdr:cNvPr>
        <xdr:cNvSpPr/>
      </xdr:nvSpPr>
      <xdr:spPr>
        <a:xfrm>
          <a:off x="0" y="799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202</xdr:row>
      <xdr:rowOff>18415</xdr:rowOff>
    </xdr:from>
    <xdr:to>
      <xdr:col>0</xdr:col>
      <xdr:colOff>9525</xdr:colOff>
      <xdr:row>205</xdr:row>
      <xdr:rowOff>19050</xdr:rowOff>
    </xdr:to>
    <xdr:sp macro="" textlink="">
      <xdr:nvSpPr>
        <xdr:cNvPr id="1476" name="未知">
          <a:extLst>
            <a:ext uri="{FF2B5EF4-FFF2-40B4-BE49-F238E27FC236}">
              <a16:creationId xmlns:a16="http://schemas.microsoft.com/office/drawing/2014/main" id="{EF9459EC-2C31-4906-ABA2-AA2CDCBA7A1C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204</xdr:row>
      <xdr:rowOff>18415</xdr:rowOff>
    </xdr:from>
    <xdr:to>
      <xdr:col>0</xdr:col>
      <xdr:colOff>9525</xdr:colOff>
      <xdr:row>207</xdr:row>
      <xdr:rowOff>19050</xdr:rowOff>
    </xdr:to>
    <xdr:sp macro="" textlink="">
      <xdr:nvSpPr>
        <xdr:cNvPr id="1477" name="未知">
          <a:extLst>
            <a:ext uri="{FF2B5EF4-FFF2-40B4-BE49-F238E27FC236}">
              <a16:creationId xmlns:a16="http://schemas.microsoft.com/office/drawing/2014/main" id="{B13D28D3-1A80-4F63-830A-F23E4A043F95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206</xdr:row>
      <xdr:rowOff>18415</xdr:rowOff>
    </xdr:from>
    <xdr:to>
      <xdr:col>0</xdr:col>
      <xdr:colOff>9525</xdr:colOff>
      <xdr:row>209</xdr:row>
      <xdr:rowOff>19050</xdr:rowOff>
    </xdr:to>
    <xdr:sp macro="" textlink="">
      <xdr:nvSpPr>
        <xdr:cNvPr id="1478" name="未知">
          <a:extLst>
            <a:ext uri="{FF2B5EF4-FFF2-40B4-BE49-F238E27FC236}">
              <a16:creationId xmlns:a16="http://schemas.microsoft.com/office/drawing/2014/main" id="{A6A04558-A318-40BF-95B7-631FE3AE97B9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208</xdr:row>
      <xdr:rowOff>18415</xdr:rowOff>
    </xdr:from>
    <xdr:to>
      <xdr:col>0</xdr:col>
      <xdr:colOff>9525</xdr:colOff>
      <xdr:row>211</xdr:row>
      <xdr:rowOff>19050</xdr:rowOff>
    </xdr:to>
    <xdr:sp macro="" textlink="">
      <xdr:nvSpPr>
        <xdr:cNvPr id="1479" name="未知">
          <a:extLst>
            <a:ext uri="{FF2B5EF4-FFF2-40B4-BE49-F238E27FC236}">
              <a16:creationId xmlns:a16="http://schemas.microsoft.com/office/drawing/2014/main" id="{AA727243-AA3E-454B-9357-3436886CD521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210</xdr:row>
      <xdr:rowOff>18415</xdr:rowOff>
    </xdr:from>
    <xdr:to>
      <xdr:col>0</xdr:col>
      <xdr:colOff>9525</xdr:colOff>
      <xdr:row>213</xdr:row>
      <xdr:rowOff>19050</xdr:rowOff>
    </xdr:to>
    <xdr:sp macro="" textlink="">
      <xdr:nvSpPr>
        <xdr:cNvPr id="1480" name="未知">
          <a:extLst>
            <a:ext uri="{FF2B5EF4-FFF2-40B4-BE49-F238E27FC236}">
              <a16:creationId xmlns:a16="http://schemas.microsoft.com/office/drawing/2014/main" id="{F89BA5A2-C416-4C9E-947C-81AFD169E161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212</xdr:row>
      <xdr:rowOff>18415</xdr:rowOff>
    </xdr:from>
    <xdr:to>
      <xdr:col>0</xdr:col>
      <xdr:colOff>9525</xdr:colOff>
      <xdr:row>215</xdr:row>
      <xdr:rowOff>19050</xdr:rowOff>
    </xdr:to>
    <xdr:sp macro="" textlink="">
      <xdr:nvSpPr>
        <xdr:cNvPr id="1481" name="未知">
          <a:extLst>
            <a:ext uri="{FF2B5EF4-FFF2-40B4-BE49-F238E27FC236}">
              <a16:creationId xmlns:a16="http://schemas.microsoft.com/office/drawing/2014/main" id="{5F203C8C-7728-4E4C-A9DB-F0241C7EB0E7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214</xdr:row>
      <xdr:rowOff>18415</xdr:rowOff>
    </xdr:from>
    <xdr:to>
      <xdr:col>0</xdr:col>
      <xdr:colOff>9525</xdr:colOff>
      <xdr:row>217</xdr:row>
      <xdr:rowOff>19050</xdr:rowOff>
    </xdr:to>
    <xdr:sp macro="" textlink="">
      <xdr:nvSpPr>
        <xdr:cNvPr id="1482" name="未知">
          <a:extLst>
            <a:ext uri="{FF2B5EF4-FFF2-40B4-BE49-F238E27FC236}">
              <a16:creationId xmlns:a16="http://schemas.microsoft.com/office/drawing/2014/main" id="{D370A10A-5BA6-43F0-9EFA-A795B274EC91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164</xdr:row>
      <xdr:rowOff>18415</xdr:rowOff>
    </xdr:from>
    <xdr:to>
      <xdr:col>0</xdr:col>
      <xdr:colOff>9525</xdr:colOff>
      <xdr:row>167</xdr:row>
      <xdr:rowOff>19050</xdr:rowOff>
    </xdr:to>
    <xdr:sp macro="" textlink="">
      <xdr:nvSpPr>
        <xdr:cNvPr id="1483" name="未知">
          <a:extLst>
            <a:ext uri="{FF2B5EF4-FFF2-40B4-BE49-F238E27FC236}">
              <a16:creationId xmlns:a16="http://schemas.microsoft.com/office/drawing/2014/main" id="{F3C6AA9E-E447-45CC-BCF3-5CE550CA4CAB}"/>
            </a:ext>
          </a:extLst>
        </xdr:cNvPr>
        <xdr:cNvSpPr/>
      </xdr:nvSpPr>
      <xdr:spPr>
        <a:xfrm>
          <a:off x="0" y="113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166</xdr:row>
      <xdr:rowOff>18415</xdr:rowOff>
    </xdr:from>
    <xdr:to>
      <xdr:col>0</xdr:col>
      <xdr:colOff>9525</xdr:colOff>
      <xdr:row>169</xdr:row>
      <xdr:rowOff>19050</xdr:rowOff>
    </xdr:to>
    <xdr:sp macro="" textlink="">
      <xdr:nvSpPr>
        <xdr:cNvPr id="1484" name="未知">
          <a:extLst>
            <a:ext uri="{FF2B5EF4-FFF2-40B4-BE49-F238E27FC236}">
              <a16:creationId xmlns:a16="http://schemas.microsoft.com/office/drawing/2014/main" id="{6641A429-34C9-4657-BFFB-C87791E6FF76}"/>
            </a:ext>
          </a:extLst>
        </xdr:cNvPr>
        <xdr:cNvSpPr/>
      </xdr:nvSpPr>
      <xdr:spPr>
        <a:xfrm>
          <a:off x="0" y="151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168</xdr:row>
      <xdr:rowOff>18415</xdr:rowOff>
    </xdr:from>
    <xdr:to>
      <xdr:col>0</xdr:col>
      <xdr:colOff>9525</xdr:colOff>
      <xdr:row>171</xdr:row>
      <xdr:rowOff>19050</xdr:rowOff>
    </xdr:to>
    <xdr:sp macro="" textlink="">
      <xdr:nvSpPr>
        <xdr:cNvPr id="1485" name="未知">
          <a:extLst>
            <a:ext uri="{FF2B5EF4-FFF2-40B4-BE49-F238E27FC236}">
              <a16:creationId xmlns:a16="http://schemas.microsoft.com/office/drawing/2014/main" id="{CEA6F107-2B46-4658-A187-7243F107F3A7}"/>
            </a:ext>
          </a:extLst>
        </xdr:cNvPr>
        <xdr:cNvSpPr/>
      </xdr:nvSpPr>
      <xdr:spPr>
        <a:xfrm>
          <a:off x="0" y="190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170</xdr:row>
      <xdr:rowOff>18415</xdr:rowOff>
    </xdr:from>
    <xdr:to>
      <xdr:col>0</xdr:col>
      <xdr:colOff>9525</xdr:colOff>
      <xdr:row>173</xdr:row>
      <xdr:rowOff>19050</xdr:rowOff>
    </xdr:to>
    <xdr:sp macro="" textlink="">
      <xdr:nvSpPr>
        <xdr:cNvPr id="1486" name="未知">
          <a:extLst>
            <a:ext uri="{FF2B5EF4-FFF2-40B4-BE49-F238E27FC236}">
              <a16:creationId xmlns:a16="http://schemas.microsoft.com/office/drawing/2014/main" id="{5A339597-CC4E-48D5-AB20-36EEAC5387B3}"/>
            </a:ext>
          </a:extLst>
        </xdr:cNvPr>
        <xdr:cNvSpPr/>
      </xdr:nvSpPr>
      <xdr:spPr>
        <a:xfrm>
          <a:off x="0" y="228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172</xdr:row>
      <xdr:rowOff>18415</xdr:rowOff>
    </xdr:from>
    <xdr:to>
      <xdr:col>0</xdr:col>
      <xdr:colOff>9525</xdr:colOff>
      <xdr:row>175</xdr:row>
      <xdr:rowOff>19050</xdr:rowOff>
    </xdr:to>
    <xdr:sp macro="" textlink="">
      <xdr:nvSpPr>
        <xdr:cNvPr id="1487" name="未知">
          <a:extLst>
            <a:ext uri="{FF2B5EF4-FFF2-40B4-BE49-F238E27FC236}">
              <a16:creationId xmlns:a16="http://schemas.microsoft.com/office/drawing/2014/main" id="{1A403027-1D1B-4261-AB5F-3E5439A86DC4}"/>
            </a:ext>
          </a:extLst>
        </xdr:cNvPr>
        <xdr:cNvSpPr/>
      </xdr:nvSpPr>
      <xdr:spPr>
        <a:xfrm>
          <a:off x="0" y="266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174</xdr:row>
      <xdr:rowOff>18415</xdr:rowOff>
    </xdr:from>
    <xdr:to>
      <xdr:col>0</xdr:col>
      <xdr:colOff>9525</xdr:colOff>
      <xdr:row>177</xdr:row>
      <xdr:rowOff>19050</xdr:rowOff>
    </xdr:to>
    <xdr:sp macro="" textlink="">
      <xdr:nvSpPr>
        <xdr:cNvPr id="1488" name="未知">
          <a:extLst>
            <a:ext uri="{FF2B5EF4-FFF2-40B4-BE49-F238E27FC236}">
              <a16:creationId xmlns:a16="http://schemas.microsoft.com/office/drawing/2014/main" id="{CB50BC26-B90C-4E27-AD84-C398915858EF}"/>
            </a:ext>
          </a:extLst>
        </xdr:cNvPr>
        <xdr:cNvSpPr/>
      </xdr:nvSpPr>
      <xdr:spPr>
        <a:xfrm>
          <a:off x="0" y="304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176</xdr:row>
      <xdr:rowOff>18415</xdr:rowOff>
    </xdr:from>
    <xdr:to>
      <xdr:col>0</xdr:col>
      <xdr:colOff>9525</xdr:colOff>
      <xdr:row>179</xdr:row>
      <xdr:rowOff>19050</xdr:rowOff>
    </xdr:to>
    <xdr:sp macro="" textlink="">
      <xdr:nvSpPr>
        <xdr:cNvPr id="1489" name="未知">
          <a:extLst>
            <a:ext uri="{FF2B5EF4-FFF2-40B4-BE49-F238E27FC236}">
              <a16:creationId xmlns:a16="http://schemas.microsoft.com/office/drawing/2014/main" id="{760E3962-218E-4A9C-9B46-93F29F8AEEFD}"/>
            </a:ext>
          </a:extLst>
        </xdr:cNvPr>
        <xdr:cNvSpPr/>
      </xdr:nvSpPr>
      <xdr:spPr>
        <a:xfrm>
          <a:off x="0" y="342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178</xdr:row>
      <xdr:rowOff>18415</xdr:rowOff>
    </xdr:from>
    <xdr:to>
      <xdr:col>0</xdr:col>
      <xdr:colOff>9525</xdr:colOff>
      <xdr:row>181</xdr:row>
      <xdr:rowOff>19050</xdr:rowOff>
    </xdr:to>
    <xdr:sp macro="" textlink="">
      <xdr:nvSpPr>
        <xdr:cNvPr id="1490" name="未知">
          <a:extLst>
            <a:ext uri="{FF2B5EF4-FFF2-40B4-BE49-F238E27FC236}">
              <a16:creationId xmlns:a16="http://schemas.microsoft.com/office/drawing/2014/main" id="{3EB020A0-13DC-45A6-8452-78AD03C1FB9D}"/>
            </a:ext>
          </a:extLst>
        </xdr:cNvPr>
        <xdr:cNvSpPr/>
      </xdr:nvSpPr>
      <xdr:spPr>
        <a:xfrm>
          <a:off x="0" y="380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180</xdr:row>
      <xdr:rowOff>18415</xdr:rowOff>
    </xdr:from>
    <xdr:to>
      <xdr:col>0</xdr:col>
      <xdr:colOff>9525</xdr:colOff>
      <xdr:row>183</xdr:row>
      <xdr:rowOff>19050</xdr:rowOff>
    </xdr:to>
    <xdr:sp macro="" textlink="">
      <xdr:nvSpPr>
        <xdr:cNvPr id="1491" name="未知">
          <a:extLst>
            <a:ext uri="{FF2B5EF4-FFF2-40B4-BE49-F238E27FC236}">
              <a16:creationId xmlns:a16="http://schemas.microsoft.com/office/drawing/2014/main" id="{37001E93-8A7B-452E-A756-261AE7F34359}"/>
            </a:ext>
          </a:extLst>
        </xdr:cNvPr>
        <xdr:cNvSpPr/>
      </xdr:nvSpPr>
      <xdr:spPr>
        <a:xfrm>
          <a:off x="0" y="418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182</xdr:row>
      <xdr:rowOff>18415</xdr:rowOff>
    </xdr:from>
    <xdr:to>
      <xdr:col>0</xdr:col>
      <xdr:colOff>9525</xdr:colOff>
      <xdr:row>185</xdr:row>
      <xdr:rowOff>19050</xdr:rowOff>
    </xdr:to>
    <xdr:sp macro="" textlink="">
      <xdr:nvSpPr>
        <xdr:cNvPr id="1492" name="未知">
          <a:extLst>
            <a:ext uri="{FF2B5EF4-FFF2-40B4-BE49-F238E27FC236}">
              <a16:creationId xmlns:a16="http://schemas.microsoft.com/office/drawing/2014/main" id="{A43A1723-58C7-4E89-B128-C09174739980}"/>
            </a:ext>
          </a:extLst>
        </xdr:cNvPr>
        <xdr:cNvSpPr/>
      </xdr:nvSpPr>
      <xdr:spPr>
        <a:xfrm>
          <a:off x="0" y="456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184</xdr:row>
      <xdr:rowOff>18415</xdr:rowOff>
    </xdr:from>
    <xdr:to>
      <xdr:col>0</xdr:col>
      <xdr:colOff>9525</xdr:colOff>
      <xdr:row>187</xdr:row>
      <xdr:rowOff>19050</xdr:rowOff>
    </xdr:to>
    <xdr:sp macro="" textlink="">
      <xdr:nvSpPr>
        <xdr:cNvPr id="1493" name="未知">
          <a:extLst>
            <a:ext uri="{FF2B5EF4-FFF2-40B4-BE49-F238E27FC236}">
              <a16:creationId xmlns:a16="http://schemas.microsoft.com/office/drawing/2014/main" id="{115625B3-582D-4A62-9636-71CDEF43B4FB}"/>
            </a:ext>
          </a:extLst>
        </xdr:cNvPr>
        <xdr:cNvSpPr/>
      </xdr:nvSpPr>
      <xdr:spPr>
        <a:xfrm>
          <a:off x="0" y="494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186</xdr:row>
      <xdr:rowOff>18415</xdr:rowOff>
    </xdr:from>
    <xdr:to>
      <xdr:col>0</xdr:col>
      <xdr:colOff>9525</xdr:colOff>
      <xdr:row>189</xdr:row>
      <xdr:rowOff>19050</xdr:rowOff>
    </xdr:to>
    <xdr:sp macro="" textlink="">
      <xdr:nvSpPr>
        <xdr:cNvPr id="1494" name="未知">
          <a:extLst>
            <a:ext uri="{FF2B5EF4-FFF2-40B4-BE49-F238E27FC236}">
              <a16:creationId xmlns:a16="http://schemas.microsoft.com/office/drawing/2014/main" id="{0FA6EDB4-2DC8-42DB-B248-9ECF8ABDDC49}"/>
            </a:ext>
          </a:extLst>
        </xdr:cNvPr>
        <xdr:cNvSpPr/>
      </xdr:nvSpPr>
      <xdr:spPr>
        <a:xfrm>
          <a:off x="0" y="532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188</xdr:row>
      <xdr:rowOff>18415</xdr:rowOff>
    </xdr:from>
    <xdr:to>
      <xdr:col>0</xdr:col>
      <xdr:colOff>9525</xdr:colOff>
      <xdr:row>191</xdr:row>
      <xdr:rowOff>19050</xdr:rowOff>
    </xdr:to>
    <xdr:sp macro="" textlink="">
      <xdr:nvSpPr>
        <xdr:cNvPr id="1495" name="未知">
          <a:extLst>
            <a:ext uri="{FF2B5EF4-FFF2-40B4-BE49-F238E27FC236}">
              <a16:creationId xmlns:a16="http://schemas.microsoft.com/office/drawing/2014/main" id="{95F3B50C-171D-41C6-AC89-DB9950F31CF8}"/>
            </a:ext>
          </a:extLst>
        </xdr:cNvPr>
        <xdr:cNvSpPr/>
      </xdr:nvSpPr>
      <xdr:spPr>
        <a:xfrm>
          <a:off x="0" y="571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190</xdr:row>
      <xdr:rowOff>18415</xdr:rowOff>
    </xdr:from>
    <xdr:to>
      <xdr:col>0</xdr:col>
      <xdr:colOff>9525</xdr:colOff>
      <xdr:row>193</xdr:row>
      <xdr:rowOff>19050</xdr:rowOff>
    </xdr:to>
    <xdr:sp macro="" textlink="">
      <xdr:nvSpPr>
        <xdr:cNvPr id="1496" name="未知">
          <a:extLst>
            <a:ext uri="{FF2B5EF4-FFF2-40B4-BE49-F238E27FC236}">
              <a16:creationId xmlns:a16="http://schemas.microsoft.com/office/drawing/2014/main" id="{64F771F6-8B96-46DE-A06C-A2BFB2A39888}"/>
            </a:ext>
          </a:extLst>
        </xdr:cNvPr>
        <xdr:cNvSpPr/>
      </xdr:nvSpPr>
      <xdr:spPr>
        <a:xfrm>
          <a:off x="0" y="609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192</xdr:row>
      <xdr:rowOff>18415</xdr:rowOff>
    </xdr:from>
    <xdr:to>
      <xdr:col>0</xdr:col>
      <xdr:colOff>9525</xdr:colOff>
      <xdr:row>195</xdr:row>
      <xdr:rowOff>19050</xdr:rowOff>
    </xdr:to>
    <xdr:sp macro="" textlink="">
      <xdr:nvSpPr>
        <xdr:cNvPr id="1497" name="未知">
          <a:extLst>
            <a:ext uri="{FF2B5EF4-FFF2-40B4-BE49-F238E27FC236}">
              <a16:creationId xmlns:a16="http://schemas.microsoft.com/office/drawing/2014/main" id="{FFC1B0E3-243A-45DC-8A3A-2764C72AA3D8}"/>
            </a:ext>
          </a:extLst>
        </xdr:cNvPr>
        <xdr:cNvSpPr/>
      </xdr:nvSpPr>
      <xdr:spPr>
        <a:xfrm>
          <a:off x="0" y="647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194</xdr:row>
      <xdr:rowOff>18415</xdr:rowOff>
    </xdr:from>
    <xdr:to>
      <xdr:col>0</xdr:col>
      <xdr:colOff>9525</xdr:colOff>
      <xdr:row>197</xdr:row>
      <xdr:rowOff>19050</xdr:rowOff>
    </xdr:to>
    <xdr:sp macro="" textlink="">
      <xdr:nvSpPr>
        <xdr:cNvPr id="1498" name="未知">
          <a:extLst>
            <a:ext uri="{FF2B5EF4-FFF2-40B4-BE49-F238E27FC236}">
              <a16:creationId xmlns:a16="http://schemas.microsoft.com/office/drawing/2014/main" id="{3C0F147C-F68C-4A34-8049-D5F0378B3D29}"/>
            </a:ext>
          </a:extLst>
        </xdr:cNvPr>
        <xdr:cNvSpPr/>
      </xdr:nvSpPr>
      <xdr:spPr>
        <a:xfrm>
          <a:off x="0" y="685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196</xdr:row>
      <xdr:rowOff>18415</xdr:rowOff>
    </xdr:from>
    <xdr:to>
      <xdr:col>0</xdr:col>
      <xdr:colOff>9525</xdr:colOff>
      <xdr:row>199</xdr:row>
      <xdr:rowOff>19050</xdr:rowOff>
    </xdr:to>
    <xdr:sp macro="" textlink="">
      <xdr:nvSpPr>
        <xdr:cNvPr id="1499" name="未知">
          <a:extLst>
            <a:ext uri="{FF2B5EF4-FFF2-40B4-BE49-F238E27FC236}">
              <a16:creationId xmlns:a16="http://schemas.microsoft.com/office/drawing/2014/main" id="{3D170797-9B40-48E6-9BAE-6934D6A00AAE}"/>
            </a:ext>
          </a:extLst>
        </xdr:cNvPr>
        <xdr:cNvSpPr/>
      </xdr:nvSpPr>
      <xdr:spPr>
        <a:xfrm>
          <a:off x="0" y="7234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198</xdr:row>
      <xdr:rowOff>18415</xdr:rowOff>
    </xdr:from>
    <xdr:to>
      <xdr:col>0</xdr:col>
      <xdr:colOff>9525</xdr:colOff>
      <xdr:row>201</xdr:row>
      <xdr:rowOff>19050</xdr:rowOff>
    </xdr:to>
    <xdr:sp macro="" textlink="">
      <xdr:nvSpPr>
        <xdr:cNvPr id="1500" name="未知">
          <a:extLst>
            <a:ext uri="{FF2B5EF4-FFF2-40B4-BE49-F238E27FC236}">
              <a16:creationId xmlns:a16="http://schemas.microsoft.com/office/drawing/2014/main" id="{15B04F18-9855-4C1A-945A-649B2B59E517}"/>
            </a:ext>
          </a:extLst>
        </xdr:cNvPr>
        <xdr:cNvSpPr/>
      </xdr:nvSpPr>
      <xdr:spPr>
        <a:xfrm>
          <a:off x="0" y="7615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200</xdr:row>
      <xdr:rowOff>18415</xdr:rowOff>
    </xdr:from>
    <xdr:to>
      <xdr:col>0</xdr:col>
      <xdr:colOff>9525</xdr:colOff>
      <xdr:row>203</xdr:row>
      <xdr:rowOff>19050</xdr:rowOff>
    </xdr:to>
    <xdr:sp macro="" textlink="">
      <xdr:nvSpPr>
        <xdr:cNvPr id="1501" name="未知">
          <a:extLst>
            <a:ext uri="{FF2B5EF4-FFF2-40B4-BE49-F238E27FC236}">
              <a16:creationId xmlns:a16="http://schemas.microsoft.com/office/drawing/2014/main" id="{2E184382-AE04-44CA-A749-2BFEB80AFFF8}"/>
            </a:ext>
          </a:extLst>
        </xdr:cNvPr>
        <xdr:cNvSpPr/>
      </xdr:nvSpPr>
      <xdr:spPr>
        <a:xfrm>
          <a:off x="0" y="7996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202</xdr:row>
      <xdr:rowOff>18415</xdr:rowOff>
    </xdr:from>
    <xdr:to>
      <xdr:col>0</xdr:col>
      <xdr:colOff>9525</xdr:colOff>
      <xdr:row>205</xdr:row>
      <xdr:rowOff>19050</xdr:rowOff>
    </xdr:to>
    <xdr:sp macro="" textlink="">
      <xdr:nvSpPr>
        <xdr:cNvPr id="1502" name="未知">
          <a:extLst>
            <a:ext uri="{FF2B5EF4-FFF2-40B4-BE49-F238E27FC236}">
              <a16:creationId xmlns:a16="http://schemas.microsoft.com/office/drawing/2014/main" id="{91A84323-C9E0-4877-A2C8-32A44975C787}"/>
            </a:ext>
          </a:extLst>
        </xdr:cNvPr>
        <xdr:cNvSpPr/>
      </xdr:nvSpPr>
      <xdr:spPr>
        <a:xfrm>
          <a:off x="0" y="8377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204</xdr:row>
      <xdr:rowOff>18415</xdr:rowOff>
    </xdr:from>
    <xdr:to>
      <xdr:col>0</xdr:col>
      <xdr:colOff>9525</xdr:colOff>
      <xdr:row>207</xdr:row>
      <xdr:rowOff>19050</xdr:rowOff>
    </xdr:to>
    <xdr:sp macro="" textlink="">
      <xdr:nvSpPr>
        <xdr:cNvPr id="1503" name="未知">
          <a:extLst>
            <a:ext uri="{FF2B5EF4-FFF2-40B4-BE49-F238E27FC236}">
              <a16:creationId xmlns:a16="http://schemas.microsoft.com/office/drawing/2014/main" id="{92DEC8C1-DBD3-44AF-B46A-363565DBF318}"/>
            </a:ext>
          </a:extLst>
        </xdr:cNvPr>
        <xdr:cNvSpPr/>
      </xdr:nvSpPr>
      <xdr:spPr>
        <a:xfrm>
          <a:off x="0" y="8758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206</xdr:row>
      <xdr:rowOff>18415</xdr:rowOff>
    </xdr:from>
    <xdr:to>
      <xdr:col>0</xdr:col>
      <xdr:colOff>9525</xdr:colOff>
      <xdr:row>209</xdr:row>
      <xdr:rowOff>19050</xdr:rowOff>
    </xdr:to>
    <xdr:sp macro="" textlink="">
      <xdr:nvSpPr>
        <xdr:cNvPr id="1504" name="未知">
          <a:extLst>
            <a:ext uri="{FF2B5EF4-FFF2-40B4-BE49-F238E27FC236}">
              <a16:creationId xmlns:a16="http://schemas.microsoft.com/office/drawing/2014/main" id="{5C71E570-473D-4ADF-BBCB-8254018CE625}"/>
            </a:ext>
          </a:extLst>
        </xdr:cNvPr>
        <xdr:cNvSpPr/>
      </xdr:nvSpPr>
      <xdr:spPr>
        <a:xfrm>
          <a:off x="0" y="9139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208</xdr:row>
      <xdr:rowOff>18415</xdr:rowOff>
    </xdr:from>
    <xdr:to>
      <xdr:col>0</xdr:col>
      <xdr:colOff>9525</xdr:colOff>
      <xdr:row>211</xdr:row>
      <xdr:rowOff>19050</xdr:rowOff>
    </xdr:to>
    <xdr:sp macro="" textlink="">
      <xdr:nvSpPr>
        <xdr:cNvPr id="1505" name="未知">
          <a:extLst>
            <a:ext uri="{FF2B5EF4-FFF2-40B4-BE49-F238E27FC236}">
              <a16:creationId xmlns:a16="http://schemas.microsoft.com/office/drawing/2014/main" id="{7F3EAF05-5290-4AC5-91DD-CF3208E72F6A}"/>
            </a:ext>
          </a:extLst>
        </xdr:cNvPr>
        <xdr:cNvSpPr/>
      </xdr:nvSpPr>
      <xdr:spPr>
        <a:xfrm>
          <a:off x="0" y="9520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210</xdr:row>
      <xdr:rowOff>18415</xdr:rowOff>
    </xdr:from>
    <xdr:to>
      <xdr:col>0</xdr:col>
      <xdr:colOff>9525</xdr:colOff>
      <xdr:row>213</xdr:row>
      <xdr:rowOff>19050</xdr:rowOff>
    </xdr:to>
    <xdr:sp macro="" textlink="">
      <xdr:nvSpPr>
        <xdr:cNvPr id="1506" name="未知">
          <a:extLst>
            <a:ext uri="{FF2B5EF4-FFF2-40B4-BE49-F238E27FC236}">
              <a16:creationId xmlns:a16="http://schemas.microsoft.com/office/drawing/2014/main" id="{F75ACFF7-D29A-4890-A3AA-6A54831CF570}"/>
            </a:ext>
          </a:extLst>
        </xdr:cNvPr>
        <xdr:cNvSpPr/>
      </xdr:nvSpPr>
      <xdr:spPr>
        <a:xfrm>
          <a:off x="0" y="9901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212</xdr:row>
      <xdr:rowOff>18415</xdr:rowOff>
    </xdr:from>
    <xdr:to>
      <xdr:col>0</xdr:col>
      <xdr:colOff>9525</xdr:colOff>
      <xdr:row>215</xdr:row>
      <xdr:rowOff>19050</xdr:rowOff>
    </xdr:to>
    <xdr:sp macro="" textlink="">
      <xdr:nvSpPr>
        <xdr:cNvPr id="1507" name="未知">
          <a:extLst>
            <a:ext uri="{FF2B5EF4-FFF2-40B4-BE49-F238E27FC236}">
              <a16:creationId xmlns:a16="http://schemas.microsoft.com/office/drawing/2014/main" id="{5D452EA3-2198-40D4-93A0-E86F35E31F6C}"/>
            </a:ext>
          </a:extLst>
        </xdr:cNvPr>
        <xdr:cNvSpPr/>
      </xdr:nvSpPr>
      <xdr:spPr>
        <a:xfrm>
          <a:off x="0" y="10282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214</xdr:row>
      <xdr:rowOff>18415</xdr:rowOff>
    </xdr:from>
    <xdr:to>
      <xdr:col>0</xdr:col>
      <xdr:colOff>9525</xdr:colOff>
      <xdr:row>217</xdr:row>
      <xdr:rowOff>19050</xdr:rowOff>
    </xdr:to>
    <xdr:sp macro="" textlink="">
      <xdr:nvSpPr>
        <xdr:cNvPr id="1508" name="未知">
          <a:extLst>
            <a:ext uri="{FF2B5EF4-FFF2-40B4-BE49-F238E27FC236}">
              <a16:creationId xmlns:a16="http://schemas.microsoft.com/office/drawing/2014/main" id="{E3DD7A9B-C733-48C0-8E01-50D62E0A0B88}"/>
            </a:ext>
          </a:extLst>
        </xdr:cNvPr>
        <xdr:cNvSpPr/>
      </xdr:nvSpPr>
      <xdr:spPr>
        <a:xfrm>
          <a:off x="0" y="10663555"/>
          <a:ext cx="9525" cy="5721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rect l="0" t="0" r="0" b="0"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U239"/>
  <sheetViews>
    <sheetView tabSelected="1" zoomScaleNormal="100" workbookViewId="0">
      <selection activeCell="N247" sqref="N247"/>
    </sheetView>
  </sheetViews>
  <sheetFormatPr defaultColWidth="8.796875" defaultRowHeight="15.6" x14ac:dyDescent="0.25"/>
  <cols>
    <col min="1" max="1" width="5.09765625" style="1" customWidth="1"/>
    <col min="2" max="2" width="11.69921875" style="1" bestFit="1" customWidth="1"/>
    <col min="3" max="3" width="9.3984375" style="1" bestFit="1" customWidth="1"/>
    <col min="4" max="4" width="19.09765625" style="1" bestFit="1" customWidth="1"/>
    <col min="5" max="5" width="12" style="1" customWidth="1"/>
    <col min="6" max="6" width="5.3984375" style="1" customWidth="1"/>
    <col min="7" max="7" width="8.69921875" style="1" customWidth="1"/>
    <col min="8" max="8" width="13.3984375" style="1" bestFit="1" customWidth="1"/>
    <col min="9" max="9" width="5.09765625" style="1" customWidth="1"/>
    <col min="10" max="10" width="11.59765625" style="1" customWidth="1"/>
    <col min="11" max="11" width="9.8984375" style="1" customWidth="1"/>
    <col min="12" max="12" width="8.19921875" style="1" customWidth="1"/>
    <col min="13" max="13" width="9.59765625" style="1" customWidth="1"/>
    <col min="14" max="14" width="10.69921875" style="1" customWidth="1"/>
    <col min="15" max="15" width="10.3984375" style="1" customWidth="1"/>
    <col min="16" max="16" width="8.69921875" style="1" customWidth="1"/>
    <col min="17" max="17" width="10.3984375" style="1" customWidth="1"/>
    <col min="18" max="18" width="21" style="1" bestFit="1" customWidth="1"/>
    <col min="19" max="19" width="30.8984375" style="28" customWidth="1"/>
    <col min="20" max="20" width="11.5" style="1" customWidth="1"/>
    <col min="21" max="21" width="7" style="1" customWidth="1"/>
    <col min="22" max="32" width="9" style="1"/>
    <col min="33" max="16384" width="8.796875" style="1"/>
  </cols>
  <sheetData>
    <row r="1" spans="1:21" ht="42" customHeight="1" x14ac:dyDescent="0.25">
      <c r="A1" s="58" t="s">
        <v>766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</row>
    <row r="2" spans="1:21" s="35" customFormat="1" ht="31.2" x14ac:dyDescent="0.25">
      <c r="A2" s="33" t="s">
        <v>0</v>
      </c>
      <c r="B2" s="33" t="s">
        <v>1</v>
      </c>
      <c r="C2" s="33" t="s">
        <v>649</v>
      </c>
      <c r="D2" s="33" t="s">
        <v>2</v>
      </c>
      <c r="E2" s="33" t="s">
        <v>656</v>
      </c>
      <c r="F2" s="33" t="s">
        <v>3</v>
      </c>
      <c r="G2" s="33" t="s">
        <v>4</v>
      </c>
      <c r="H2" s="33" t="s">
        <v>5</v>
      </c>
      <c r="I2" s="33" t="s">
        <v>6</v>
      </c>
      <c r="J2" s="33" t="s">
        <v>7</v>
      </c>
      <c r="K2" s="33" t="s">
        <v>8</v>
      </c>
      <c r="L2" s="33" t="s">
        <v>9</v>
      </c>
      <c r="M2" s="33" t="s">
        <v>10</v>
      </c>
      <c r="N2" s="33" t="s">
        <v>11</v>
      </c>
      <c r="O2" s="33" t="s">
        <v>12</v>
      </c>
      <c r="P2" s="33" t="s">
        <v>13</v>
      </c>
      <c r="Q2" s="33" t="s">
        <v>14</v>
      </c>
      <c r="R2" s="33" t="s">
        <v>15</v>
      </c>
      <c r="S2" s="34" t="s">
        <v>16</v>
      </c>
      <c r="T2" s="33" t="s">
        <v>17</v>
      </c>
      <c r="U2" s="33" t="s">
        <v>18</v>
      </c>
    </row>
    <row r="3" spans="1:21" ht="15" hidden="1" customHeight="1" x14ac:dyDescent="0.25">
      <c r="A3" s="2">
        <v>1</v>
      </c>
      <c r="B3" s="2" t="s">
        <v>19</v>
      </c>
      <c r="C3" s="2">
        <v>2022</v>
      </c>
      <c r="D3" s="2" t="s">
        <v>28</v>
      </c>
      <c r="E3" s="2" t="s">
        <v>125</v>
      </c>
      <c r="F3" s="2">
        <v>34</v>
      </c>
      <c r="G3" s="2" t="s">
        <v>193</v>
      </c>
      <c r="H3" s="10" t="s">
        <v>194</v>
      </c>
      <c r="I3" s="2" t="s">
        <v>23</v>
      </c>
      <c r="J3" s="2">
        <v>1.06</v>
      </c>
      <c r="K3" s="2" t="s">
        <v>24</v>
      </c>
      <c r="L3" s="2">
        <v>2</v>
      </c>
      <c r="M3" s="2">
        <v>162</v>
      </c>
      <c r="N3" s="2">
        <v>75</v>
      </c>
      <c r="O3" s="2">
        <v>83.95</v>
      </c>
      <c r="P3" s="2">
        <v>24</v>
      </c>
      <c r="Q3" s="2">
        <v>70</v>
      </c>
      <c r="R3" s="2" t="s">
        <v>100</v>
      </c>
      <c r="S3" s="9" t="s">
        <v>195</v>
      </c>
      <c r="T3" s="2" t="s">
        <v>27</v>
      </c>
      <c r="U3" s="2">
        <v>1000</v>
      </c>
    </row>
    <row r="4" spans="1:21" ht="15" hidden="1" customHeight="1" x14ac:dyDescent="0.25">
      <c r="A4" s="2">
        <v>2</v>
      </c>
      <c r="B4" s="2" t="s">
        <v>19</v>
      </c>
      <c r="C4" s="2">
        <v>2022</v>
      </c>
      <c r="D4" s="2" t="s">
        <v>28</v>
      </c>
      <c r="E4" s="2" t="s">
        <v>79</v>
      </c>
      <c r="F4" s="2">
        <v>34</v>
      </c>
      <c r="G4" s="2" t="s">
        <v>229</v>
      </c>
      <c r="H4" s="3" t="s">
        <v>230</v>
      </c>
      <c r="I4" s="2" t="s">
        <v>23</v>
      </c>
      <c r="J4" s="2">
        <v>1.88</v>
      </c>
      <c r="K4" s="2" t="s">
        <v>24</v>
      </c>
      <c r="L4" s="2">
        <v>3.278</v>
      </c>
      <c r="M4" s="2">
        <v>10</v>
      </c>
      <c r="N4" s="5">
        <v>0.29399999999999998</v>
      </c>
      <c r="O4" s="2">
        <v>92.945999999999998</v>
      </c>
      <c r="P4" s="2">
        <v>8</v>
      </c>
      <c r="Q4" s="5">
        <v>0.23519999999999999</v>
      </c>
      <c r="R4" s="2" t="s">
        <v>100</v>
      </c>
      <c r="S4" s="22" t="s">
        <v>231</v>
      </c>
      <c r="T4" s="2" t="s">
        <v>27</v>
      </c>
      <c r="U4" s="2">
        <v>1000</v>
      </c>
    </row>
    <row r="5" spans="1:21" ht="15" hidden="1" customHeight="1" x14ac:dyDescent="0.25">
      <c r="A5" s="2">
        <v>3</v>
      </c>
      <c r="B5" s="2" t="s">
        <v>19</v>
      </c>
      <c r="C5" s="2">
        <v>2022</v>
      </c>
      <c r="D5" s="2" t="s">
        <v>97</v>
      </c>
      <c r="E5" s="2" t="s">
        <v>651</v>
      </c>
      <c r="F5" s="2">
        <v>39</v>
      </c>
      <c r="G5" s="2" t="s">
        <v>98</v>
      </c>
      <c r="H5" s="3" t="s">
        <v>99</v>
      </c>
      <c r="I5" s="2" t="s">
        <v>23</v>
      </c>
      <c r="J5" s="2">
        <v>1</v>
      </c>
      <c r="K5" s="2" t="s">
        <v>24</v>
      </c>
      <c r="L5" s="2">
        <v>2.88</v>
      </c>
      <c r="M5" s="2">
        <v>20</v>
      </c>
      <c r="N5" s="4">
        <v>0.51280000000000003</v>
      </c>
      <c r="O5" s="2">
        <v>86.97</v>
      </c>
      <c r="P5" s="2">
        <v>13</v>
      </c>
      <c r="Q5" s="5">
        <v>0.33329999999999999</v>
      </c>
      <c r="R5" s="2" t="s">
        <v>100</v>
      </c>
      <c r="S5" s="22" t="s">
        <v>101</v>
      </c>
      <c r="T5" s="2" t="s">
        <v>24</v>
      </c>
      <c r="U5" s="2">
        <v>1000</v>
      </c>
    </row>
    <row r="6" spans="1:21" ht="15" hidden="1" customHeight="1" x14ac:dyDescent="0.25">
      <c r="A6" s="2">
        <v>4</v>
      </c>
      <c r="B6" s="2" t="s">
        <v>19</v>
      </c>
      <c r="C6" s="2">
        <v>2022</v>
      </c>
      <c r="D6" s="2" t="s">
        <v>39</v>
      </c>
      <c r="E6" s="2" t="s">
        <v>40</v>
      </c>
      <c r="F6" s="2">
        <v>30</v>
      </c>
      <c r="G6" s="2" t="s">
        <v>225</v>
      </c>
      <c r="H6" s="9" t="s">
        <v>226</v>
      </c>
      <c r="I6" s="7" t="s">
        <v>23</v>
      </c>
      <c r="J6" s="2">
        <v>3.66</v>
      </c>
      <c r="K6" s="2" t="s">
        <v>24</v>
      </c>
      <c r="L6" s="2">
        <v>89.91</v>
      </c>
      <c r="M6" s="2">
        <v>4</v>
      </c>
      <c r="N6" s="5">
        <v>0.1333</v>
      </c>
      <c r="O6" s="2">
        <v>97.936999999999998</v>
      </c>
      <c r="P6" s="9">
        <v>3</v>
      </c>
      <c r="Q6" s="4">
        <v>0.1</v>
      </c>
      <c r="R6" s="2" t="s">
        <v>100</v>
      </c>
      <c r="S6" s="9" t="s">
        <v>228</v>
      </c>
      <c r="T6" s="2" t="s">
        <v>27</v>
      </c>
      <c r="U6" s="2">
        <v>1000</v>
      </c>
    </row>
    <row r="7" spans="1:21" ht="15" hidden="1" customHeight="1" x14ac:dyDescent="0.25">
      <c r="A7" s="2">
        <v>5</v>
      </c>
      <c r="B7" s="2" t="s">
        <v>19</v>
      </c>
      <c r="C7" s="2">
        <v>2022</v>
      </c>
      <c r="D7" s="2" t="s">
        <v>52</v>
      </c>
      <c r="E7" s="2" t="s">
        <v>53</v>
      </c>
      <c r="F7" s="2">
        <v>36</v>
      </c>
      <c r="G7" s="2" t="s">
        <v>213</v>
      </c>
      <c r="H7" s="3" t="s">
        <v>214</v>
      </c>
      <c r="I7" s="2" t="s">
        <v>23</v>
      </c>
      <c r="J7" s="2">
        <v>1</v>
      </c>
      <c r="K7" s="2" t="s">
        <v>27</v>
      </c>
      <c r="L7" s="2">
        <v>2.65</v>
      </c>
      <c r="M7" s="2">
        <v>19</v>
      </c>
      <c r="N7" s="5">
        <v>0.52769999999999995</v>
      </c>
      <c r="O7" s="2">
        <v>87.823999999999998</v>
      </c>
      <c r="P7" s="2">
        <v>18</v>
      </c>
      <c r="Q7" s="4">
        <v>0.5</v>
      </c>
      <c r="R7" s="2" t="s">
        <v>100</v>
      </c>
      <c r="S7" s="22" t="s">
        <v>215</v>
      </c>
      <c r="T7" s="2" t="s">
        <v>27</v>
      </c>
      <c r="U7" s="2">
        <v>1000</v>
      </c>
    </row>
    <row r="8" spans="1:21" ht="15" hidden="1" customHeight="1" x14ac:dyDescent="0.25">
      <c r="A8" s="2">
        <v>6</v>
      </c>
      <c r="B8" s="36" t="s">
        <v>19</v>
      </c>
      <c r="C8" s="36">
        <v>2023</v>
      </c>
      <c r="D8" s="36" t="s">
        <v>650</v>
      </c>
      <c r="E8" s="36" t="s">
        <v>474</v>
      </c>
      <c r="F8" s="36">
        <v>39</v>
      </c>
      <c r="G8" s="36" t="s">
        <v>571</v>
      </c>
      <c r="H8" s="36">
        <v>1023006480</v>
      </c>
      <c r="I8" s="36" t="s">
        <v>662</v>
      </c>
      <c r="J8" s="36">
        <v>2.1960000000000002</v>
      </c>
      <c r="K8" s="36" t="s">
        <v>24</v>
      </c>
      <c r="L8" s="36">
        <v>3.55</v>
      </c>
      <c r="M8" s="36">
        <v>28</v>
      </c>
      <c r="N8" s="36">
        <v>0.71789999999999998</v>
      </c>
      <c r="O8" s="36">
        <v>93.15</v>
      </c>
      <c r="P8" s="36">
        <v>27</v>
      </c>
      <c r="Q8" s="36">
        <v>0.69230000000000003</v>
      </c>
      <c r="R8" s="36" t="s">
        <v>100</v>
      </c>
      <c r="S8" s="9" t="s">
        <v>572</v>
      </c>
      <c r="T8" s="36" t="s">
        <v>27</v>
      </c>
      <c r="U8" s="36">
        <v>1000</v>
      </c>
    </row>
    <row r="9" spans="1:21" ht="15" hidden="1" customHeight="1" x14ac:dyDescent="0.25">
      <c r="A9" s="2">
        <v>7</v>
      </c>
      <c r="B9" s="36" t="s">
        <v>19</v>
      </c>
      <c r="C9" s="36">
        <v>2023</v>
      </c>
      <c r="D9" s="36" t="s">
        <v>650</v>
      </c>
      <c r="E9" s="36" t="s">
        <v>496</v>
      </c>
      <c r="F9" s="36">
        <v>37</v>
      </c>
      <c r="G9" s="36" t="s">
        <v>573</v>
      </c>
      <c r="H9" s="36">
        <v>1023006427</v>
      </c>
      <c r="I9" s="36" t="s">
        <v>662</v>
      </c>
      <c r="J9" s="36">
        <v>2.464</v>
      </c>
      <c r="K9" s="36" t="s">
        <v>24</v>
      </c>
      <c r="L9" s="36">
        <v>3.6819999999999999</v>
      </c>
      <c r="M9" s="36">
        <v>8</v>
      </c>
      <c r="N9" s="36">
        <v>0.2162</v>
      </c>
      <c r="O9" s="36">
        <v>93.873000000000005</v>
      </c>
      <c r="P9" s="36">
        <v>9</v>
      </c>
      <c r="Q9" s="36">
        <v>0.24</v>
      </c>
      <c r="R9" s="36" t="s">
        <v>100</v>
      </c>
      <c r="S9" s="9" t="s">
        <v>574</v>
      </c>
      <c r="T9" s="36" t="s">
        <v>24</v>
      </c>
      <c r="U9" s="36">
        <v>1000</v>
      </c>
    </row>
    <row r="10" spans="1:21" ht="15" hidden="1" customHeight="1" x14ac:dyDescent="0.25">
      <c r="A10" s="2">
        <v>8</v>
      </c>
      <c r="B10" s="36" t="s">
        <v>19</v>
      </c>
      <c r="C10" s="36">
        <v>2023</v>
      </c>
      <c r="D10" s="36" t="s">
        <v>28</v>
      </c>
      <c r="E10" s="36" t="s">
        <v>496</v>
      </c>
      <c r="F10" s="36">
        <v>37</v>
      </c>
      <c r="G10" s="36" t="s">
        <v>575</v>
      </c>
      <c r="H10" s="36">
        <v>1023005634</v>
      </c>
      <c r="I10" s="36" t="s">
        <v>662</v>
      </c>
      <c r="J10" s="36">
        <v>2.56</v>
      </c>
      <c r="K10" s="36" t="s">
        <v>24</v>
      </c>
      <c r="L10" s="36">
        <v>3.6549999999999998</v>
      </c>
      <c r="M10" s="36">
        <v>9</v>
      </c>
      <c r="N10" s="36">
        <v>0.25</v>
      </c>
      <c r="O10" s="36">
        <v>94.081999999999994</v>
      </c>
      <c r="P10" s="36">
        <v>7</v>
      </c>
      <c r="Q10" s="36" t="s">
        <v>576</v>
      </c>
      <c r="R10" s="36" t="s">
        <v>100</v>
      </c>
      <c r="S10" s="9" t="s">
        <v>577</v>
      </c>
      <c r="T10" s="36" t="s">
        <v>27</v>
      </c>
      <c r="U10" s="36">
        <v>1000</v>
      </c>
    </row>
    <row r="11" spans="1:21" ht="15" hidden="1" customHeight="1" x14ac:dyDescent="0.25">
      <c r="A11" s="2">
        <v>9</v>
      </c>
      <c r="B11" s="2" t="s">
        <v>19</v>
      </c>
      <c r="C11" s="36">
        <v>2023</v>
      </c>
      <c r="D11" s="2" t="s">
        <v>39</v>
      </c>
      <c r="E11" s="36" t="s">
        <v>453</v>
      </c>
      <c r="F11" s="36">
        <v>25</v>
      </c>
      <c r="G11" s="36" t="s">
        <v>578</v>
      </c>
      <c r="H11" s="36">
        <v>1023006712</v>
      </c>
      <c r="I11" s="36" t="s">
        <v>662</v>
      </c>
      <c r="J11" s="36">
        <v>1.85</v>
      </c>
      <c r="K11" s="36" t="s">
        <v>24</v>
      </c>
      <c r="L11" s="36">
        <v>3.617</v>
      </c>
      <c r="M11" s="36">
        <v>1</v>
      </c>
      <c r="N11" s="36">
        <v>0.04</v>
      </c>
      <c r="O11" s="36">
        <v>91.468999999999994</v>
      </c>
      <c r="P11" s="36">
        <v>3</v>
      </c>
      <c r="Q11" s="36">
        <v>0.12</v>
      </c>
      <c r="R11" s="36" t="s">
        <v>100</v>
      </c>
      <c r="S11" s="9" t="s">
        <v>579</v>
      </c>
      <c r="T11" s="36" t="s">
        <v>27</v>
      </c>
      <c r="U11" s="36">
        <v>1000</v>
      </c>
    </row>
    <row r="12" spans="1:21" ht="15" hidden="1" customHeight="1" x14ac:dyDescent="0.25">
      <c r="A12" s="2">
        <v>10</v>
      </c>
      <c r="B12" s="2" t="s">
        <v>19</v>
      </c>
      <c r="C12" s="36">
        <v>2023</v>
      </c>
      <c r="D12" s="2" t="s">
        <v>52</v>
      </c>
      <c r="E12" s="36" t="s">
        <v>500</v>
      </c>
      <c r="F12" s="36">
        <v>39</v>
      </c>
      <c r="G12" s="36" t="s">
        <v>580</v>
      </c>
      <c r="H12" s="36">
        <v>1023006657</v>
      </c>
      <c r="I12" s="36" t="s">
        <v>662</v>
      </c>
      <c r="J12" s="36">
        <v>2.0510000000000002</v>
      </c>
      <c r="K12" s="36" t="s">
        <v>24</v>
      </c>
      <c r="L12" s="36">
        <v>3.3759999999999999</v>
      </c>
      <c r="M12" s="36">
        <v>7</v>
      </c>
      <c r="N12" s="36">
        <v>0.1794</v>
      </c>
      <c r="O12" s="36">
        <v>92.031999999999996</v>
      </c>
      <c r="P12" s="36">
        <v>5</v>
      </c>
      <c r="Q12" s="36">
        <v>0.12820000000000001</v>
      </c>
      <c r="R12" s="36" t="s">
        <v>100</v>
      </c>
      <c r="S12" s="9" t="s">
        <v>581</v>
      </c>
      <c r="T12" s="36" t="s">
        <v>27</v>
      </c>
      <c r="U12" s="36">
        <v>1000</v>
      </c>
    </row>
    <row r="13" spans="1:21" ht="15" hidden="1" customHeight="1" x14ac:dyDescent="0.25">
      <c r="A13" s="2">
        <v>11</v>
      </c>
      <c r="B13" s="2" t="s">
        <v>19</v>
      </c>
      <c r="C13" s="42">
        <v>2024</v>
      </c>
      <c r="D13" s="42" t="s">
        <v>302</v>
      </c>
      <c r="E13" s="42" t="s">
        <v>310</v>
      </c>
      <c r="F13" s="42">
        <v>31</v>
      </c>
      <c r="G13" s="42" t="s">
        <v>445</v>
      </c>
      <c r="H13" s="42">
        <v>1024002295</v>
      </c>
      <c r="I13" s="42" t="s">
        <v>23</v>
      </c>
      <c r="J13" s="42">
        <v>1</v>
      </c>
      <c r="K13" s="42" t="s">
        <v>27</v>
      </c>
      <c r="L13" s="42">
        <v>2.7890000000000001</v>
      </c>
      <c r="M13" s="42">
        <v>28</v>
      </c>
      <c r="N13" s="48">
        <v>0.9032</v>
      </c>
      <c r="O13" s="42">
        <v>89.322999999999993</v>
      </c>
      <c r="P13" s="42">
        <v>18</v>
      </c>
      <c r="Q13" s="48">
        <v>0.5806</v>
      </c>
      <c r="R13" s="42" t="s">
        <v>100</v>
      </c>
      <c r="S13" s="49" t="s">
        <v>446</v>
      </c>
      <c r="T13" s="42" t="s">
        <v>27</v>
      </c>
      <c r="U13" s="42">
        <v>1000</v>
      </c>
    </row>
    <row r="14" spans="1:21" ht="15" hidden="1" customHeight="1" x14ac:dyDescent="0.25">
      <c r="A14" s="2">
        <v>12</v>
      </c>
      <c r="B14" s="2" t="s">
        <v>19</v>
      </c>
      <c r="C14" s="42">
        <v>2024</v>
      </c>
      <c r="D14" s="42" t="s">
        <v>302</v>
      </c>
      <c r="E14" s="42" t="s">
        <v>335</v>
      </c>
      <c r="F14" s="42">
        <v>33</v>
      </c>
      <c r="G14" s="42" t="s">
        <v>439</v>
      </c>
      <c r="H14" s="42">
        <v>1024002372</v>
      </c>
      <c r="I14" s="42" t="s">
        <v>23</v>
      </c>
      <c r="J14" s="42">
        <v>1.36</v>
      </c>
      <c r="K14" s="42" t="s">
        <v>27</v>
      </c>
      <c r="L14" s="42">
        <v>2.9750000000000001</v>
      </c>
      <c r="M14" s="42">
        <v>18</v>
      </c>
      <c r="N14" s="48">
        <v>0.54549999999999998</v>
      </c>
      <c r="O14" s="42">
        <v>89.105000000000004</v>
      </c>
      <c r="P14" s="42">
        <v>10</v>
      </c>
      <c r="Q14" s="48">
        <v>0.30299999999999999</v>
      </c>
      <c r="R14" s="42" t="s">
        <v>100</v>
      </c>
      <c r="S14" s="49" t="s">
        <v>440</v>
      </c>
      <c r="T14" s="42" t="s">
        <v>27</v>
      </c>
      <c r="U14" s="42">
        <v>1000</v>
      </c>
    </row>
    <row r="15" spans="1:21" ht="15" hidden="1" customHeight="1" x14ac:dyDescent="0.25">
      <c r="A15" s="2">
        <v>13</v>
      </c>
      <c r="B15" s="2" t="s">
        <v>19</v>
      </c>
      <c r="C15" s="42">
        <v>2024</v>
      </c>
      <c r="D15" s="42" t="s">
        <v>302</v>
      </c>
      <c r="E15" s="42" t="s">
        <v>335</v>
      </c>
      <c r="F15" s="42">
        <v>33</v>
      </c>
      <c r="G15" s="42" t="s">
        <v>443</v>
      </c>
      <c r="H15" s="42">
        <v>1024002376</v>
      </c>
      <c r="I15" s="42" t="s">
        <v>23</v>
      </c>
      <c r="J15" s="42">
        <v>1.01</v>
      </c>
      <c r="K15" s="42" t="s">
        <v>27</v>
      </c>
      <c r="L15" s="42">
        <v>2.8959999999999999</v>
      </c>
      <c r="M15" s="42">
        <v>22</v>
      </c>
      <c r="N15" s="48">
        <v>0.66700000000000004</v>
      </c>
      <c r="O15" s="42">
        <v>87.572000000000003</v>
      </c>
      <c r="P15" s="42">
        <v>14</v>
      </c>
      <c r="Q15" s="50">
        <v>0.42</v>
      </c>
      <c r="R15" s="42" t="s">
        <v>100</v>
      </c>
      <c r="S15" s="49" t="s">
        <v>444</v>
      </c>
      <c r="T15" s="42" t="s">
        <v>24</v>
      </c>
      <c r="U15" s="42">
        <v>1000</v>
      </c>
    </row>
    <row r="16" spans="1:21" ht="15" hidden="1" customHeight="1" x14ac:dyDescent="0.25">
      <c r="A16" s="2">
        <v>14</v>
      </c>
      <c r="B16" s="2" t="s">
        <v>19</v>
      </c>
      <c r="C16" s="42">
        <v>2024</v>
      </c>
      <c r="D16" s="42" t="s">
        <v>302</v>
      </c>
      <c r="E16" s="42" t="s">
        <v>428</v>
      </c>
      <c r="F16" s="42">
        <v>32</v>
      </c>
      <c r="G16" s="42" t="s">
        <v>441</v>
      </c>
      <c r="H16" s="42">
        <v>1024002403</v>
      </c>
      <c r="I16" s="42" t="s">
        <v>23</v>
      </c>
      <c r="J16" s="42">
        <v>1.65</v>
      </c>
      <c r="K16" s="42" t="s">
        <v>24</v>
      </c>
      <c r="L16" s="42">
        <v>2.9119999999999999</v>
      </c>
      <c r="M16" s="42">
        <v>26</v>
      </c>
      <c r="N16" s="48">
        <v>0.86670000000000003</v>
      </c>
      <c r="O16" s="42">
        <v>85.284000000000006</v>
      </c>
      <c r="P16" s="42">
        <v>25</v>
      </c>
      <c r="Q16" s="48">
        <v>0.83330000000000004</v>
      </c>
      <c r="R16" s="42" t="s">
        <v>100</v>
      </c>
      <c r="S16" s="49" t="s">
        <v>442</v>
      </c>
      <c r="T16" s="42" t="s">
        <v>27</v>
      </c>
      <c r="U16" s="42">
        <v>1000</v>
      </c>
    </row>
    <row r="17" spans="1:21" ht="15" hidden="1" customHeight="1" x14ac:dyDescent="0.25">
      <c r="A17" s="2">
        <v>15</v>
      </c>
      <c r="B17" s="2" t="s">
        <v>19</v>
      </c>
      <c r="C17" s="42">
        <v>2024</v>
      </c>
      <c r="D17" s="42" t="s">
        <v>302</v>
      </c>
      <c r="E17" s="42" t="s">
        <v>313</v>
      </c>
      <c r="F17" s="42">
        <v>32</v>
      </c>
      <c r="G17" s="42" t="s">
        <v>437</v>
      </c>
      <c r="H17" s="42">
        <v>1024002631</v>
      </c>
      <c r="I17" s="42" t="s">
        <v>23</v>
      </c>
      <c r="J17" s="42">
        <v>1.6</v>
      </c>
      <c r="K17" s="42" t="s">
        <v>27</v>
      </c>
      <c r="L17" s="42">
        <v>3.0830000000000002</v>
      </c>
      <c r="M17" s="42">
        <v>25</v>
      </c>
      <c r="N17" s="48">
        <v>0.78120000000000001</v>
      </c>
      <c r="O17" s="42">
        <v>87.381</v>
      </c>
      <c r="P17" s="42">
        <v>21</v>
      </c>
      <c r="Q17" s="48">
        <v>0.65600000000000003</v>
      </c>
      <c r="R17" s="42" t="s">
        <v>100</v>
      </c>
      <c r="S17" s="49" t="s">
        <v>438</v>
      </c>
      <c r="T17" s="42" t="s">
        <v>27</v>
      </c>
      <c r="U17" s="42">
        <v>1000</v>
      </c>
    </row>
    <row r="18" spans="1:21" ht="15" customHeight="1" x14ac:dyDescent="0.25">
      <c r="A18" s="2">
        <v>16</v>
      </c>
      <c r="B18" s="2" t="s">
        <v>19</v>
      </c>
      <c r="C18" s="2">
        <v>2022</v>
      </c>
      <c r="D18" s="2" t="s">
        <v>28</v>
      </c>
      <c r="E18" s="2" t="s">
        <v>658</v>
      </c>
      <c r="F18" s="2">
        <v>39</v>
      </c>
      <c r="G18" s="2" t="s">
        <v>130</v>
      </c>
      <c r="H18" s="3" t="s">
        <v>131</v>
      </c>
      <c r="I18" s="2" t="s">
        <v>23</v>
      </c>
      <c r="J18" s="2">
        <v>2.2599999999999998</v>
      </c>
      <c r="K18" s="2" t="s">
        <v>24</v>
      </c>
      <c r="L18" s="2">
        <v>3.93</v>
      </c>
      <c r="M18" s="2">
        <v>5</v>
      </c>
      <c r="N18" s="5">
        <v>0.12820000000000001</v>
      </c>
      <c r="O18" s="2">
        <v>97.864000000000004</v>
      </c>
      <c r="P18" s="2">
        <v>3</v>
      </c>
      <c r="Q18" s="5">
        <v>7.6899999999999996E-2</v>
      </c>
      <c r="R18" s="2" t="s">
        <v>50</v>
      </c>
      <c r="S18" s="22" t="s">
        <v>132</v>
      </c>
      <c r="T18" s="2" t="s">
        <v>27</v>
      </c>
      <c r="U18" s="2">
        <v>5000</v>
      </c>
    </row>
    <row r="19" spans="1:21" ht="15" customHeight="1" x14ac:dyDescent="0.25">
      <c r="A19" s="2">
        <v>17</v>
      </c>
      <c r="B19" s="2" t="s">
        <v>19</v>
      </c>
      <c r="C19" s="2">
        <v>2022</v>
      </c>
      <c r="D19" s="2" t="s">
        <v>28</v>
      </c>
      <c r="E19" s="2" t="s">
        <v>34</v>
      </c>
      <c r="F19" s="2">
        <v>39</v>
      </c>
      <c r="G19" s="2" t="s">
        <v>196</v>
      </c>
      <c r="H19" s="3" t="s">
        <v>197</v>
      </c>
      <c r="I19" s="2" t="s">
        <v>23</v>
      </c>
      <c r="J19" s="2">
        <v>2.778</v>
      </c>
      <c r="K19" s="2" t="s">
        <v>24</v>
      </c>
      <c r="L19" s="2">
        <v>4.016</v>
      </c>
      <c r="M19" s="2">
        <v>3</v>
      </c>
      <c r="N19" s="30">
        <f>3/39</f>
        <v>7.6923076923076927E-2</v>
      </c>
      <c r="O19" s="2">
        <v>98.096000000000004</v>
      </c>
      <c r="P19" s="2">
        <v>2</v>
      </c>
      <c r="Q19" s="30">
        <f>2/39</f>
        <v>5.128205128205128E-2</v>
      </c>
      <c r="R19" s="2" t="s">
        <v>50</v>
      </c>
      <c r="S19" s="22" t="s">
        <v>198</v>
      </c>
      <c r="T19" s="2" t="s">
        <v>27</v>
      </c>
      <c r="U19" s="2">
        <v>5000</v>
      </c>
    </row>
    <row r="20" spans="1:21" ht="15" customHeight="1" x14ac:dyDescent="0.25">
      <c r="A20" s="2">
        <v>18</v>
      </c>
      <c r="B20" s="2" t="s">
        <v>19</v>
      </c>
      <c r="C20" s="2">
        <v>2022</v>
      </c>
      <c r="D20" s="2" t="s">
        <v>28</v>
      </c>
      <c r="E20" s="2" t="s">
        <v>34</v>
      </c>
      <c r="F20" s="2">
        <v>39</v>
      </c>
      <c r="G20" s="2" t="s">
        <v>216</v>
      </c>
      <c r="H20" s="3" t="s">
        <v>217</v>
      </c>
      <c r="I20" s="2" t="s">
        <v>23</v>
      </c>
      <c r="J20" s="2">
        <v>2.88</v>
      </c>
      <c r="K20" s="2" t="s">
        <v>24</v>
      </c>
      <c r="L20" s="2">
        <v>88.95</v>
      </c>
      <c r="M20" s="2">
        <v>6</v>
      </c>
      <c r="N20" s="4">
        <v>0.15</v>
      </c>
      <c r="O20" s="2">
        <v>97.718999999999994</v>
      </c>
      <c r="P20" s="2">
        <v>4</v>
      </c>
      <c r="Q20" s="4">
        <v>0.1</v>
      </c>
      <c r="R20" s="2" t="s">
        <v>50</v>
      </c>
      <c r="S20" s="9" t="s">
        <v>218</v>
      </c>
      <c r="T20" s="2" t="s">
        <v>27</v>
      </c>
      <c r="U20" s="2">
        <v>5000</v>
      </c>
    </row>
    <row r="21" spans="1:21" ht="15" customHeight="1" x14ac:dyDescent="0.25">
      <c r="A21" s="2">
        <v>19</v>
      </c>
      <c r="B21" s="2" t="s">
        <v>19</v>
      </c>
      <c r="C21" s="2">
        <v>2022</v>
      </c>
      <c r="D21" s="2" t="s">
        <v>28</v>
      </c>
      <c r="E21" s="2" t="s">
        <v>29</v>
      </c>
      <c r="F21" s="2">
        <v>35</v>
      </c>
      <c r="G21" s="2" t="s">
        <v>154</v>
      </c>
      <c r="H21" s="3" t="s">
        <v>155</v>
      </c>
      <c r="I21" s="2" t="s">
        <v>23</v>
      </c>
      <c r="J21" s="2">
        <v>2.66</v>
      </c>
      <c r="K21" s="2" t="s">
        <v>24</v>
      </c>
      <c r="L21" s="2">
        <v>3.92</v>
      </c>
      <c r="M21" s="2">
        <v>3</v>
      </c>
      <c r="N21" s="5">
        <v>8.5699999999999998E-2</v>
      </c>
      <c r="O21" s="2">
        <v>97.94</v>
      </c>
      <c r="P21" s="2">
        <v>3</v>
      </c>
      <c r="Q21" s="5">
        <v>8.5699999999999998E-2</v>
      </c>
      <c r="R21" s="2" t="s">
        <v>50</v>
      </c>
      <c r="S21" s="22" t="s">
        <v>156</v>
      </c>
      <c r="T21" s="2" t="s">
        <v>27</v>
      </c>
      <c r="U21" s="2">
        <v>5000</v>
      </c>
    </row>
    <row r="22" spans="1:21" ht="15" customHeight="1" x14ac:dyDescent="0.25">
      <c r="A22" s="2">
        <v>20</v>
      </c>
      <c r="B22" s="2" t="s">
        <v>19</v>
      </c>
      <c r="C22" s="2">
        <v>2022</v>
      </c>
      <c r="D22" s="2" t="s">
        <v>39</v>
      </c>
      <c r="E22" s="2" t="s">
        <v>657</v>
      </c>
      <c r="F22" s="2">
        <v>30</v>
      </c>
      <c r="G22" s="2" t="s">
        <v>48</v>
      </c>
      <c r="H22" s="9" t="s">
        <v>49</v>
      </c>
      <c r="I22" s="2" t="s">
        <v>23</v>
      </c>
      <c r="J22" s="2">
        <v>3.8860000000000001</v>
      </c>
      <c r="K22" s="2" t="s">
        <v>24</v>
      </c>
      <c r="L22" s="2">
        <v>4.2279999999999998</v>
      </c>
      <c r="M22" s="2">
        <v>1</v>
      </c>
      <c r="N22" s="5">
        <v>3.3300000000000003E-2</v>
      </c>
      <c r="O22" s="2">
        <v>94.596000000000004</v>
      </c>
      <c r="P22" s="2">
        <v>5</v>
      </c>
      <c r="Q22" s="5">
        <v>0.16669999999999999</v>
      </c>
      <c r="R22" s="2" t="s">
        <v>50</v>
      </c>
      <c r="S22" s="9" t="s">
        <v>51</v>
      </c>
      <c r="T22" s="2" t="s">
        <v>27</v>
      </c>
      <c r="U22" s="2">
        <v>5000</v>
      </c>
    </row>
    <row r="23" spans="1:21" ht="15" customHeight="1" x14ac:dyDescent="0.25">
      <c r="A23" s="2">
        <v>21</v>
      </c>
      <c r="B23" s="2" t="s">
        <v>19</v>
      </c>
      <c r="C23" s="2">
        <v>2022</v>
      </c>
      <c r="D23" s="2" t="s">
        <v>39</v>
      </c>
      <c r="E23" s="2" t="s">
        <v>75</v>
      </c>
      <c r="F23" s="2">
        <v>30</v>
      </c>
      <c r="G23" s="2" t="s">
        <v>76</v>
      </c>
      <c r="H23" s="9" t="s">
        <v>77</v>
      </c>
      <c r="I23" s="2" t="s">
        <v>23</v>
      </c>
      <c r="J23" s="2">
        <v>2.5</v>
      </c>
      <c r="K23" s="2" t="s">
        <v>24</v>
      </c>
      <c r="L23" s="2">
        <v>4.0110000000000001</v>
      </c>
      <c r="M23" s="2">
        <v>4</v>
      </c>
      <c r="N23" s="5">
        <v>0.1333</v>
      </c>
      <c r="O23" s="2">
        <v>98.076999999999998</v>
      </c>
      <c r="P23" s="2">
        <v>1</v>
      </c>
      <c r="Q23" s="5">
        <v>3.3300000000000003E-2</v>
      </c>
      <c r="R23" s="2" t="s">
        <v>50</v>
      </c>
      <c r="S23" s="9" t="s">
        <v>78</v>
      </c>
      <c r="T23" s="2" t="s">
        <v>27</v>
      </c>
      <c r="U23" s="2">
        <v>5000</v>
      </c>
    </row>
    <row r="24" spans="1:21" ht="15" customHeight="1" x14ac:dyDescent="0.25">
      <c r="A24" s="2">
        <v>22</v>
      </c>
      <c r="B24" s="2" t="s">
        <v>19</v>
      </c>
      <c r="C24" s="2">
        <v>2022</v>
      </c>
      <c r="D24" s="2" t="s">
        <v>39</v>
      </c>
      <c r="E24" s="2" t="s">
        <v>661</v>
      </c>
      <c r="F24" s="2">
        <v>29</v>
      </c>
      <c r="G24" s="2" t="s">
        <v>105</v>
      </c>
      <c r="H24" s="9" t="s">
        <v>106</v>
      </c>
      <c r="I24" s="2" t="s">
        <v>23</v>
      </c>
      <c r="J24" s="2">
        <v>2.4260000000000002</v>
      </c>
      <c r="K24" s="2" t="s">
        <v>24</v>
      </c>
      <c r="L24" s="2">
        <v>3.8759999999999999</v>
      </c>
      <c r="M24" s="2" t="s">
        <v>107</v>
      </c>
      <c r="N24" s="5">
        <v>6.9000000000000006E-2</v>
      </c>
      <c r="O24" s="2">
        <v>92.331999999999994</v>
      </c>
      <c r="P24" s="9" t="s">
        <v>108</v>
      </c>
      <c r="Q24" s="5">
        <v>0.13789999999999999</v>
      </c>
      <c r="R24" s="2" t="s">
        <v>50</v>
      </c>
      <c r="S24" s="9" t="s">
        <v>109</v>
      </c>
      <c r="T24" s="2" t="s">
        <v>27</v>
      </c>
      <c r="U24" s="2">
        <v>5000</v>
      </c>
    </row>
    <row r="25" spans="1:21" ht="15" customHeight="1" x14ac:dyDescent="0.25">
      <c r="A25" s="2">
        <v>23</v>
      </c>
      <c r="B25" s="36" t="s">
        <v>19</v>
      </c>
      <c r="C25" s="36">
        <v>2023</v>
      </c>
      <c r="D25" s="36" t="s">
        <v>28</v>
      </c>
      <c r="E25" s="36" t="s">
        <v>474</v>
      </c>
      <c r="F25" s="36">
        <v>39</v>
      </c>
      <c r="G25" s="36" t="s">
        <v>569</v>
      </c>
      <c r="H25" s="36">
        <v>1023006578</v>
      </c>
      <c r="I25" s="36" t="s">
        <v>662</v>
      </c>
      <c r="J25" s="36">
        <v>3.5</v>
      </c>
      <c r="K25" s="36" t="s">
        <v>24</v>
      </c>
      <c r="L25" s="36">
        <v>4.3239999999999998</v>
      </c>
      <c r="M25" s="36">
        <v>3</v>
      </c>
      <c r="N25" s="36">
        <v>7.6899999999999996E-2</v>
      </c>
      <c r="O25" s="36">
        <v>100.268</v>
      </c>
      <c r="P25" s="36">
        <v>2</v>
      </c>
      <c r="Q25" s="36">
        <v>5.1299999999999998E-2</v>
      </c>
      <c r="R25" s="36" t="s">
        <v>50</v>
      </c>
      <c r="S25" s="9" t="s">
        <v>570</v>
      </c>
      <c r="T25" s="36" t="s">
        <v>27</v>
      </c>
      <c r="U25" s="36">
        <v>5000</v>
      </c>
    </row>
    <row r="26" spans="1:21" ht="15" customHeight="1" x14ac:dyDescent="0.25">
      <c r="A26" s="2">
        <v>24</v>
      </c>
      <c r="B26" s="36" t="s">
        <v>19</v>
      </c>
      <c r="C26" s="36">
        <v>2023</v>
      </c>
      <c r="D26" s="36" t="s">
        <v>28</v>
      </c>
      <c r="E26" s="36" t="s">
        <v>450</v>
      </c>
      <c r="F26" s="36">
        <v>38</v>
      </c>
      <c r="G26" s="36" t="s">
        <v>565</v>
      </c>
      <c r="H26" s="36">
        <v>1023006765</v>
      </c>
      <c r="I26" s="36" t="s">
        <v>662</v>
      </c>
      <c r="J26" s="36">
        <v>3.5</v>
      </c>
      <c r="K26" s="36" t="s">
        <v>24</v>
      </c>
      <c r="L26" s="36">
        <v>4.4489999999999998</v>
      </c>
      <c r="M26" s="36">
        <v>3</v>
      </c>
      <c r="N26" s="36">
        <v>7.8899999999999998E-2</v>
      </c>
      <c r="O26" s="36">
        <v>100.946</v>
      </c>
      <c r="P26" s="36">
        <v>3</v>
      </c>
      <c r="Q26" s="36">
        <v>7.8899999999999998E-2</v>
      </c>
      <c r="R26" s="36" t="s">
        <v>50</v>
      </c>
      <c r="S26" s="9" t="s">
        <v>566</v>
      </c>
      <c r="T26" s="36" t="s">
        <v>27</v>
      </c>
      <c r="U26" s="36">
        <v>5000</v>
      </c>
    </row>
    <row r="27" spans="1:21" ht="15" customHeight="1" x14ac:dyDescent="0.25">
      <c r="A27" s="2">
        <v>25</v>
      </c>
      <c r="B27" s="36" t="s">
        <v>19</v>
      </c>
      <c r="C27" s="36">
        <v>2023</v>
      </c>
      <c r="D27" s="36" t="s">
        <v>28</v>
      </c>
      <c r="E27" s="36" t="s">
        <v>450</v>
      </c>
      <c r="F27" s="36">
        <v>38</v>
      </c>
      <c r="G27" s="36" t="s">
        <v>567</v>
      </c>
      <c r="H27" s="36">
        <v>1023006761</v>
      </c>
      <c r="I27" s="36" t="s">
        <v>662</v>
      </c>
      <c r="J27" s="36">
        <v>3.5</v>
      </c>
      <c r="K27" s="36" t="s">
        <v>24</v>
      </c>
      <c r="L27" s="36">
        <v>4.444</v>
      </c>
      <c r="M27" s="36">
        <v>4</v>
      </c>
      <c r="N27" s="36">
        <v>0.1053</v>
      </c>
      <c r="O27" s="36">
        <v>100.908</v>
      </c>
      <c r="P27" s="36">
        <v>4</v>
      </c>
      <c r="Q27" s="36">
        <v>0.1053</v>
      </c>
      <c r="R27" s="36" t="s">
        <v>50</v>
      </c>
      <c r="S27" s="9" t="s">
        <v>568</v>
      </c>
      <c r="T27" s="36" t="s">
        <v>27</v>
      </c>
      <c r="U27" s="36">
        <v>5000</v>
      </c>
    </row>
    <row r="28" spans="1:21" ht="15" customHeight="1" x14ac:dyDescent="0.25">
      <c r="A28" s="2">
        <v>26</v>
      </c>
      <c r="B28" s="36" t="s">
        <v>19</v>
      </c>
      <c r="C28" s="36">
        <v>2023</v>
      </c>
      <c r="D28" s="36" t="s">
        <v>650</v>
      </c>
      <c r="E28" s="36" t="s">
        <v>529</v>
      </c>
      <c r="F28" s="36">
        <v>30</v>
      </c>
      <c r="G28" s="36" t="s">
        <v>563</v>
      </c>
      <c r="H28" s="36">
        <v>1023005623</v>
      </c>
      <c r="I28" s="36" t="s">
        <v>662</v>
      </c>
      <c r="J28" s="36">
        <v>3.56</v>
      </c>
      <c r="K28" s="36" t="s">
        <v>24</v>
      </c>
      <c r="L28" s="36">
        <v>4.3929999999999998</v>
      </c>
      <c r="M28" s="36">
        <v>3</v>
      </c>
      <c r="N28" s="36">
        <v>9.6799999999999997E-2</v>
      </c>
      <c r="O28" s="36">
        <v>100.45099999999999</v>
      </c>
      <c r="P28" s="36">
        <v>3</v>
      </c>
      <c r="Q28" s="36">
        <v>9.6799999999999997E-2</v>
      </c>
      <c r="R28" s="36" t="s">
        <v>50</v>
      </c>
      <c r="S28" s="9" t="s">
        <v>564</v>
      </c>
      <c r="T28" s="36" t="s">
        <v>27</v>
      </c>
      <c r="U28" s="36">
        <v>5000</v>
      </c>
    </row>
    <row r="29" spans="1:21" ht="15" customHeight="1" x14ac:dyDescent="0.25">
      <c r="A29" s="2">
        <v>27</v>
      </c>
      <c r="B29" s="2" t="s">
        <v>19</v>
      </c>
      <c r="C29" s="42">
        <v>2024</v>
      </c>
      <c r="D29" s="42" t="s">
        <v>302</v>
      </c>
      <c r="E29" s="42" t="s">
        <v>316</v>
      </c>
      <c r="F29" s="42">
        <v>35</v>
      </c>
      <c r="G29" s="42" t="s">
        <v>317</v>
      </c>
      <c r="H29" s="42">
        <v>1024002591</v>
      </c>
      <c r="I29" s="42" t="s">
        <v>23</v>
      </c>
      <c r="J29" s="42">
        <v>3.4369999999999998</v>
      </c>
      <c r="K29" s="42" t="s">
        <v>24</v>
      </c>
      <c r="L29" s="42">
        <v>4.0919999999999996</v>
      </c>
      <c r="M29" s="42">
        <v>5</v>
      </c>
      <c r="N29" s="48">
        <v>0.1429</v>
      </c>
      <c r="O29" s="42">
        <v>97.144000000000005</v>
      </c>
      <c r="P29" s="42">
        <v>3</v>
      </c>
      <c r="Q29" s="48">
        <v>8.5699999999999998E-2</v>
      </c>
      <c r="R29" s="42" t="s">
        <v>50</v>
      </c>
      <c r="S29" s="49" t="s">
        <v>318</v>
      </c>
      <c r="T29" s="42" t="s">
        <v>27</v>
      </c>
      <c r="U29" s="42">
        <v>5000</v>
      </c>
    </row>
    <row r="30" spans="1:21" ht="15" customHeight="1" x14ac:dyDescent="0.25">
      <c r="A30" s="2">
        <v>28</v>
      </c>
      <c r="B30" s="2" t="s">
        <v>19</v>
      </c>
      <c r="C30" s="42">
        <v>2024</v>
      </c>
      <c r="D30" s="42" t="s">
        <v>302</v>
      </c>
      <c r="E30" s="42" t="s">
        <v>316</v>
      </c>
      <c r="F30" s="42">
        <v>35</v>
      </c>
      <c r="G30" s="42" t="s">
        <v>331</v>
      </c>
      <c r="H30" s="42">
        <v>1024003829</v>
      </c>
      <c r="I30" s="42" t="s">
        <v>23</v>
      </c>
      <c r="J30" s="42">
        <v>2.75</v>
      </c>
      <c r="K30" s="42" t="s">
        <v>24</v>
      </c>
      <c r="L30" s="42">
        <v>4.0279999999999996</v>
      </c>
      <c r="M30" s="42">
        <v>7</v>
      </c>
      <c r="N30" s="48">
        <v>0.2</v>
      </c>
      <c r="O30" s="42">
        <v>95.995999999999995</v>
      </c>
      <c r="P30" s="42">
        <v>9</v>
      </c>
      <c r="Q30" s="48">
        <v>0.2571</v>
      </c>
      <c r="R30" s="42" t="s">
        <v>50</v>
      </c>
      <c r="S30" s="49" t="s">
        <v>332</v>
      </c>
      <c r="T30" s="42" t="s">
        <v>27</v>
      </c>
      <c r="U30" s="42">
        <v>5000</v>
      </c>
    </row>
    <row r="31" spans="1:21" ht="15" customHeight="1" x14ac:dyDescent="0.25">
      <c r="A31" s="2">
        <v>29</v>
      </c>
      <c r="B31" s="2" t="s">
        <v>19</v>
      </c>
      <c r="C31" s="42">
        <v>2024</v>
      </c>
      <c r="D31" s="42" t="s">
        <v>302</v>
      </c>
      <c r="E31" s="42" t="s">
        <v>310</v>
      </c>
      <c r="F31" s="42">
        <v>31</v>
      </c>
      <c r="G31" s="42" t="s">
        <v>333</v>
      </c>
      <c r="H31" s="42">
        <v>1024002307</v>
      </c>
      <c r="I31" s="42" t="s">
        <v>23</v>
      </c>
      <c r="J31" s="42">
        <v>2.6</v>
      </c>
      <c r="K31" s="42" t="s">
        <v>24</v>
      </c>
      <c r="L31" s="42">
        <v>4.0220000000000002</v>
      </c>
      <c r="M31" s="42">
        <v>4</v>
      </c>
      <c r="N31" s="48">
        <v>0.129</v>
      </c>
      <c r="O31" s="42">
        <v>94.453999999999994</v>
      </c>
      <c r="P31" s="42">
        <v>4</v>
      </c>
      <c r="Q31" s="48">
        <v>0.129</v>
      </c>
      <c r="R31" s="42" t="s">
        <v>50</v>
      </c>
      <c r="S31" s="49" t="s">
        <v>334</v>
      </c>
      <c r="T31" s="42" t="s">
        <v>27</v>
      </c>
      <c r="U31" s="42">
        <v>5000</v>
      </c>
    </row>
    <row r="32" spans="1:21" ht="15" customHeight="1" x14ac:dyDescent="0.25">
      <c r="A32" s="2">
        <v>30</v>
      </c>
      <c r="B32" s="2" t="s">
        <v>19</v>
      </c>
      <c r="C32" s="42">
        <v>2024</v>
      </c>
      <c r="D32" s="42" t="s">
        <v>302</v>
      </c>
      <c r="E32" s="42" t="s">
        <v>328</v>
      </c>
      <c r="F32" s="42">
        <v>33</v>
      </c>
      <c r="G32" s="42" t="s">
        <v>329</v>
      </c>
      <c r="H32" s="42">
        <v>1024002352</v>
      </c>
      <c r="I32" s="42" t="s">
        <v>23</v>
      </c>
      <c r="J32" s="42">
        <v>2.83</v>
      </c>
      <c r="K32" s="42" t="s">
        <v>27</v>
      </c>
      <c r="L32" s="42">
        <v>4.0330000000000004</v>
      </c>
      <c r="M32" s="42">
        <v>3</v>
      </c>
      <c r="N32" s="48">
        <v>9.0899999999999995E-2</v>
      </c>
      <c r="O32" s="42">
        <v>91.631</v>
      </c>
      <c r="P32" s="42">
        <v>7</v>
      </c>
      <c r="Q32" s="48">
        <v>0.21210000000000001</v>
      </c>
      <c r="R32" s="42" t="s">
        <v>50</v>
      </c>
      <c r="S32" s="49" t="s">
        <v>330</v>
      </c>
      <c r="T32" s="42" t="s">
        <v>27</v>
      </c>
      <c r="U32" s="42">
        <v>5000</v>
      </c>
    </row>
    <row r="33" spans="1:21" ht="15" customHeight="1" x14ac:dyDescent="0.25">
      <c r="A33" s="2">
        <v>31</v>
      </c>
      <c r="B33" s="2" t="s">
        <v>19</v>
      </c>
      <c r="C33" s="42">
        <v>2024</v>
      </c>
      <c r="D33" s="42" t="s">
        <v>302</v>
      </c>
      <c r="E33" s="42" t="s">
        <v>319</v>
      </c>
      <c r="F33" s="42">
        <v>32</v>
      </c>
      <c r="G33" s="42" t="s">
        <v>320</v>
      </c>
      <c r="H33" s="42">
        <v>1024002432</v>
      </c>
      <c r="I33" s="42" t="s">
        <v>23</v>
      </c>
      <c r="J33" s="42">
        <v>3.06</v>
      </c>
      <c r="K33" s="42" t="s">
        <v>24</v>
      </c>
      <c r="L33" s="42">
        <v>4.0579999999999998</v>
      </c>
      <c r="M33" s="42">
        <v>3</v>
      </c>
      <c r="N33" s="48">
        <v>9.3799999999999994E-2</v>
      </c>
      <c r="O33" s="42">
        <v>93.656000000000006</v>
      </c>
      <c r="P33" s="42">
        <v>8</v>
      </c>
      <c r="Q33" s="48">
        <v>0.25</v>
      </c>
      <c r="R33" s="42" t="s">
        <v>50</v>
      </c>
      <c r="S33" s="49" t="s">
        <v>321</v>
      </c>
      <c r="T33" s="42" t="s">
        <v>27</v>
      </c>
      <c r="U33" s="42">
        <v>5000</v>
      </c>
    </row>
    <row r="34" spans="1:21" ht="15" customHeight="1" x14ac:dyDescent="0.25">
      <c r="A34" s="2">
        <v>32</v>
      </c>
      <c r="B34" s="2" t="s">
        <v>19</v>
      </c>
      <c r="C34" s="42">
        <v>2024</v>
      </c>
      <c r="D34" s="42" t="s">
        <v>302</v>
      </c>
      <c r="E34" s="42" t="s">
        <v>319</v>
      </c>
      <c r="F34" s="42">
        <v>32</v>
      </c>
      <c r="G34" s="42" t="s">
        <v>324</v>
      </c>
      <c r="H34" s="42">
        <v>1024002422</v>
      </c>
      <c r="I34" s="42" t="s">
        <v>23</v>
      </c>
      <c r="J34" s="42">
        <v>2.79</v>
      </c>
      <c r="K34" s="42" t="s">
        <v>24</v>
      </c>
      <c r="L34" s="42">
        <v>4.0540000000000003</v>
      </c>
      <c r="M34" s="42">
        <v>4</v>
      </c>
      <c r="N34" s="48">
        <v>0.125</v>
      </c>
      <c r="O34" s="42">
        <v>95.278000000000006</v>
      </c>
      <c r="P34" s="42">
        <v>6</v>
      </c>
      <c r="Q34" s="48">
        <v>0.1875</v>
      </c>
      <c r="R34" s="42" t="s">
        <v>50</v>
      </c>
      <c r="S34" s="49" t="s">
        <v>325</v>
      </c>
      <c r="T34" s="42" t="s">
        <v>27</v>
      </c>
      <c r="U34" s="42">
        <v>5000</v>
      </c>
    </row>
    <row r="35" spans="1:21" ht="15" customHeight="1" x14ac:dyDescent="0.25">
      <c r="A35" s="2">
        <v>33</v>
      </c>
      <c r="B35" s="2" t="s">
        <v>19</v>
      </c>
      <c r="C35" s="42">
        <v>2024</v>
      </c>
      <c r="D35" s="42" t="s">
        <v>302</v>
      </c>
      <c r="E35" s="42" t="s">
        <v>313</v>
      </c>
      <c r="F35" s="42">
        <v>32</v>
      </c>
      <c r="G35" s="42" t="s">
        <v>314</v>
      </c>
      <c r="H35" s="42">
        <v>1024002642</v>
      </c>
      <c r="I35" s="42" t="s">
        <v>23</v>
      </c>
      <c r="J35" s="42">
        <v>2.35</v>
      </c>
      <c r="K35" s="42" t="s">
        <v>24</v>
      </c>
      <c r="L35" s="42">
        <v>4.0940000000000003</v>
      </c>
      <c r="M35" s="42">
        <v>4</v>
      </c>
      <c r="N35" s="48">
        <v>0.125</v>
      </c>
      <c r="O35" s="42">
        <v>93.957999999999998</v>
      </c>
      <c r="P35" s="42">
        <v>3</v>
      </c>
      <c r="Q35" s="48">
        <v>9.3799999999999994E-2</v>
      </c>
      <c r="R35" s="42" t="s">
        <v>50</v>
      </c>
      <c r="S35" s="49" t="s">
        <v>315</v>
      </c>
      <c r="T35" s="42" t="s">
        <v>27</v>
      </c>
      <c r="U35" s="42">
        <v>5000</v>
      </c>
    </row>
    <row r="36" spans="1:21" ht="15" customHeight="1" x14ac:dyDescent="0.25">
      <c r="A36" s="2">
        <v>34</v>
      </c>
      <c r="B36" s="2" t="s">
        <v>19</v>
      </c>
      <c r="C36" s="42">
        <v>2024</v>
      </c>
      <c r="D36" s="42" t="s">
        <v>302</v>
      </c>
      <c r="E36" s="42" t="s">
        <v>313</v>
      </c>
      <c r="F36" s="42">
        <v>32</v>
      </c>
      <c r="G36" s="42" t="s">
        <v>326</v>
      </c>
      <c r="H36" s="42">
        <v>1024002625</v>
      </c>
      <c r="I36" s="42" t="s">
        <v>23</v>
      </c>
      <c r="J36" s="42">
        <v>2.6960000000000002</v>
      </c>
      <c r="K36" s="42" t="s">
        <v>27</v>
      </c>
      <c r="L36" s="42">
        <v>4.0389999999999997</v>
      </c>
      <c r="M36" s="42">
        <v>6</v>
      </c>
      <c r="N36" s="48">
        <v>0.1875</v>
      </c>
      <c r="O36" s="42">
        <v>92.123000000000005</v>
      </c>
      <c r="P36" s="42">
        <v>9</v>
      </c>
      <c r="Q36" s="48">
        <v>0.28129999999999999</v>
      </c>
      <c r="R36" s="42" t="s">
        <v>50</v>
      </c>
      <c r="S36" s="49" t="s">
        <v>327</v>
      </c>
      <c r="T36" s="42" t="s">
        <v>27</v>
      </c>
      <c r="U36" s="42">
        <v>5000</v>
      </c>
    </row>
    <row r="37" spans="1:21" ht="15" customHeight="1" x14ac:dyDescent="0.25">
      <c r="A37" s="2">
        <v>35</v>
      </c>
      <c r="B37" s="2" t="s">
        <v>19</v>
      </c>
      <c r="C37" s="42">
        <v>2024</v>
      </c>
      <c r="D37" s="42" t="s">
        <v>302</v>
      </c>
      <c r="E37" s="42" t="s">
        <v>303</v>
      </c>
      <c r="F37" s="42">
        <v>30</v>
      </c>
      <c r="G37" s="42" t="s">
        <v>322</v>
      </c>
      <c r="H37" s="42">
        <v>1024002710</v>
      </c>
      <c r="I37" s="42" t="s">
        <v>23</v>
      </c>
      <c r="J37" s="42">
        <v>2.7</v>
      </c>
      <c r="K37" s="42" t="s">
        <v>24</v>
      </c>
      <c r="L37" s="42">
        <v>4.0579999999999998</v>
      </c>
      <c r="M37" s="42">
        <v>5</v>
      </c>
      <c r="N37" s="48">
        <v>0.16669999999999999</v>
      </c>
      <c r="O37" s="42">
        <v>95.805999999999997</v>
      </c>
      <c r="P37" s="42">
        <v>7</v>
      </c>
      <c r="Q37" s="48">
        <v>0.23330000000000001</v>
      </c>
      <c r="R37" s="42" t="s">
        <v>50</v>
      </c>
      <c r="S37" s="49" t="s">
        <v>323</v>
      </c>
      <c r="T37" s="42" t="s">
        <v>27</v>
      </c>
      <c r="U37" s="42">
        <v>5000</v>
      </c>
    </row>
    <row r="38" spans="1:21" ht="15" hidden="1" customHeight="1" x14ac:dyDescent="0.25">
      <c r="A38" s="2">
        <v>36</v>
      </c>
      <c r="B38" s="2" t="s">
        <v>19</v>
      </c>
      <c r="C38" s="2">
        <v>2022</v>
      </c>
      <c r="D38" s="2" t="s">
        <v>52</v>
      </c>
      <c r="E38" s="2" t="s">
        <v>53</v>
      </c>
      <c r="F38" s="2">
        <v>37</v>
      </c>
      <c r="G38" s="2" t="s">
        <v>60</v>
      </c>
      <c r="H38" s="3" t="s">
        <v>61</v>
      </c>
      <c r="I38" s="2" t="s">
        <v>23</v>
      </c>
      <c r="J38" s="2">
        <v>1.85</v>
      </c>
      <c r="K38" s="2" t="s">
        <v>24</v>
      </c>
      <c r="L38" s="2">
        <v>3.72</v>
      </c>
      <c r="M38" s="2">
        <v>5</v>
      </c>
      <c r="N38" s="2">
        <v>0.13500000000000001</v>
      </c>
      <c r="O38" s="2">
        <v>93.54</v>
      </c>
      <c r="P38" s="2">
        <v>9</v>
      </c>
      <c r="Q38" s="2">
        <v>0.24</v>
      </c>
      <c r="R38" s="2" t="s">
        <v>62</v>
      </c>
      <c r="S38" s="22" t="s">
        <v>63</v>
      </c>
      <c r="T38" s="2" t="s">
        <v>27</v>
      </c>
      <c r="U38" s="2">
        <v>3000</v>
      </c>
    </row>
    <row r="39" spans="1:21" ht="15" hidden="1" customHeight="1" x14ac:dyDescent="0.25">
      <c r="A39" s="2">
        <v>37</v>
      </c>
      <c r="B39" s="36" t="s">
        <v>19</v>
      </c>
      <c r="C39" s="36">
        <v>2023</v>
      </c>
      <c r="D39" s="36" t="s">
        <v>28</v>
      </c>
      <c r="E39" s="36" t="s">
        <v>474</v>
      </c>
      <c r="F39" s="36">
        <v>39</v>
      </c>
      <c r="G39" s="36" t="s">
        <v>551</v>
      </c>
      <c r="H39" s="36">
        <v>1023006550</v>
      </c>
      <c r="I39" s="36" t="s">
        <v>662</v>
      </c>
      <c r="J39" s="36">
        <v>3.42</v>
      </c>
      <c r="K39" s="36" t="s">
        <v>24</v>
      </c>
      <c r="L39" s="36">
        <v>4.2300000000000004</v>
      </c>
      <c r="M39" s="36">
        <v>5</v>
      </c>
      <c r="N39" s="36">
        <v>0.12820000000000001</v>
      </c>
      <c r="O39" s="36">
        <v>99.41</v>
      </c>
      <c r="P39" s="36">
        <v>4</v>
      </c>
      <c r="Q39" s="36">
        <v>0.1026</v>
      </c>
      <c r="R39" s="2" t="s">
        <v>62</v>
      </c>
      <c r="S39" s="9" t="s">
        <v>552</v>
      </c>
      <c r="T39" s="36" t="s">
        <v>27</v>
      </c>
      <c r="U39" s="36">
        <v>3000</v>
      </c>
    </row>
    <row r="40" spans="1:21" ht="15" hidden="1" customHeight="1" x14ac:dyDescent="0.25">
      <c r="A40" s="2">
        <v>38</v>
      </c>
      <c r="B40" s="2" t="s">
        <v>19</v>
      </c>
      <c r="C40" s="42">
        <v>2024</v>
      </c>
      <c r="D40" s="42" t="s">
        <v>302</v>
      </c>
      <c r="E40" s="42" t="s">
        <v>349</v>
      </c>
      <c r="F40" s="42">
        <v>33</v>
      </c>
      <c r="G40" s="42" t="s">
        <v>350</v>
      </c>
      <c r="H40" s="42">
        <v>1024002752</v>
      </c>
      <c r="I40" s="42" t="s">
        <v>23</v>
      </c>
      <c r="J40" s="42">
        <v>2.0550000000000002</v>
      </c>
      <c r="K40" s="42" t="s">
        <v>24</v>
      </c>
      <c r="L40" s="42">
        <v>3.9670000000000001</v>
      </c>
      <c r="M40" s="42">
        <v>3</v>
      </c>
      <c r="N40" s="48">
        <v>9.0899999999999995E-2</v>
      </c>
      <c r="O40" s="42">
        <v>94.519000000000005</v>
      </c>
      <c r="P40" s="42">
        <v>2</v>
      </c>
      <c r="Q40" s="48">
        <v>6.0600000000000001E-2</v>
      </c>
      <c r="R40" s="2" t="s">
        <v>62</v>
      </c>
      <c r="S40" s="49" t="s">
        <v>351</v>
      </c>
      <c r="T40" s="42" t="s">
        <v>27</v>
      </c>
      <c r="U40" s="42">
        <v>3000</v>
      </c>
    </row>
    <row r="41" spans="1:21" ht="15" hidden="1" customHeight="1" x14ac:dyDescent="0.25">
      <c r="A41" s="2">
        <v>39</v>
      </c>
      <c r="B41" s="2" t="s">
        <v>19</v>
      </c>
      <c r="C41" s="2">
        <v>2022</v>
      </c>
      <c r="D41" s="2" t="s">
        <v>28</v>
      </c>
      <c r="E41" s="2" t="s">
        <v>147</v>
      </c>
      <c r="F41" s="2">
        <v>37</v>
      </c>
      <c r="G41" s="2" t="s">
        <v>209</v>
      </c>
      <c r="H41" s="9" t="s">
        <v>210</v>
      </c>
      <c r="I41" s="2" t="s">
        <v>23</v>
      </c>
      <c r="J41" s="2">
        <v>1.506</v>
      </c>
      <c r="K41" s="2" t="s">
        <v>24</v>
      </c>
      <c r="L41" s="2">
        <v>3.3359999999999999</v>
      </c>
      <c r="M41" s="2">
        <v>3.0609999999999999</v>
      </c>
      <c r="N41" s="2">
        <v>54.05</v>
      </c>
      <c r="O41" s="2">
        <v>91.427000000000007</v>
      </c>
      <c r="P41" s="2" t="s">
        <v>211</v>
      </c>
      <c r="Q41" s="2">
        <v>13.51</v>
      </c>
      <c r="R41" s="2" t="s">
        <v>32</v>
      </c>
      <c r="S41" s="9" t="s">
        <v>212</v>
      </c>
      <c r="T41" s="2" t="s">
        <v>27</v>
      </c>
      <c r="U41" s="2">
        <v>1000</v>
      </c>
    </row>
    <row r="42" spans="1:21" ht="15" hidden="1" customHeight="1" x14ac:dyDescent="0.25">
      <c r="A42" s="2">
        <v>40</v>
      </c>
      <c r="B42" s="2" t="s">
        <v>19</v>
      </c>
      <c r="C42" s="2">
        <v>2022</v>
      </c>
      <c r="D42" s="2" t="s">
        <v>28</v>
      </c>
      <c r="E42" s="2" t="s">
        <v>29</v>
      </c>
      <c r="F42" s="2">
        <v>35</v>
      </c>
      <c r="G42" s="2" t="s">
        <v>30</v>
      </c>
      <c r="H42" s="3" t="s">
        <v>31</v>
      </c>
      <c r="I42" s="2" t="s">
        <v>23</v>
      </c>
      <c r="J42" s="2">
        <v>1</v>
      </c>
      <c r="K42" s="2" t="s">
        <v>24</v>
      </c>
      <c r="L42" s="2">
        <v>3.1</v>
      </c>
      <c r="M42" s="2">
        <v>21</v>
      </c>
      <c r="N42" s="4">
        <v>0.6</v>
      </c>
      <c r="O42" s="2">
        <v>91.7</v>
      </c>
      <c r="P42" s="2">
        <v>14</v>
      </c>
      <c r="Q42" s="4">
        <v>0.4</v>
      </c>
      <c r="R42" s="2" t="s">
        <v>32</v>
      </c>
      <c r="S42" s="22" t="s">
        <v>33</v>
      </c>
      <c r="T42" s="2" t="s">
        <v>24</v>
      </c>
      <c r="U42" s="2">
        <v>1000</v>
      </c>
    </row>
    <row r="43" spans="1:21" ht="15" hidden="1" customHeight="1" x14ac:dyDescent="0.25">
      <c r="A43" s="2">
        <v>41</v>
      </c>
      <c r="B43" s="2" t="s">
        <v>19</v>
      </c>
      <c r="C43" s="2">
        <v>2022</v>
      </c>
      <c r="D43" s="2" t="s">
        <v>39</v>
      </c>
      <c r="E43" s="2" t="s">
        <v>68</v>
      </c>
      <c r="F43" s="2">
        <v>26</v>
      </c>
      <c r="G43" s="2" t="s">
        <v>69</v>
      </c>
      <c r="H43" s="3" t="s">
        <v>70</v>
      </c>
      <c r="I43" s="2" t="s">
        <v>23</v>
      </c>
      <c r="J43" s="2">
        <v>2.5</v>
      </c>
      <c r="K43" s="2" t="s">
        <v>24</v>
      </c>
      <c r="L43" s="2">
        <v>3.1080000000000001</v>
      </c>
      <c r="M43" s="2">
        <v>78</v>
      </c>
      <c r="N43" s="2">
        <v>0.67820000000000003</v>
      </c>
      <c r="O43" s="2">
        <v>87.945999999999998</v>
      </c>
      <c r="P43" s="2">
        <v>11</v>
      </c>
      <c r="Q43" s="2">
        <v>0.42299999999999999</v>
      </c>
      <c r="R43" s="2" t="s">
        <v>32</v>
      </c>
      <c r="S43" s="22" t="s">
        <v>71</v>
      </c>
      <c r="T43" s="2" t="s">
        <v>24</v>
      </c>
      <c r="U43" s="2">
        <v>1000</v>
      </c>
    </row>
    <row r="44" spans="1:21" ht="15" hidden="1" customHeight="1" x14ac:dyDescent="0.25">
      <c r="A44" s="2">
        <v>42</v>
      </c>
      <c r="B44" s="36" t="s">
        <v>19</v>
      </c>
      <c r="C44" s="36">
        <v>2023</v>
      </c>
      <c r="D44" s="36" t="s">
        <v>28</v>
      </c>
      <c r="E44" s="36" t="s">
        <v>474</v>
      </c>
      <c r="F44" s="36">
        <v>39</v>
      </c>
      <c r="G44" s="36" t="s">
        <v>557</v>
      </c>
      <c r="H44" s="36">
        <v>1023006377</v>
      </c>
      <c r="I44" s="36" t="s">
        <v>662</v>
      </c>
      <c r="J44" s="36">
        <v>2.91</v>
      </c>
      <c r="K44" s="36" t="s">
        <v>24</v>
      </c>
      <c r="L44" s="36">
        <v>4.0460000000000003</v>
      </c>
      <c r="M44" s="36">
        <v>13</v>
      </c>
      <c r="N44" s="36">
        <v>0.33329999999999999</v>
      </c>
      <c r="O44" s="36">
        <v>98.122</v>
      </c>
      <c r="P44" s="36">
        <v>10</v>
      </c>
      <c r="Q44" s="36">
        <v>0.25640000000000002</v>
      </c>
      <c r="R44" s="2" t="s">
        <v>32</v>
      </c>
      <c r="S44" s="9" t="s">
        <v>558</v>
      </c>
      <c r="T44" s="36" t="s">
        <v>24</v>
      </c>
      <c r="U44" s="36">
        <v>1000</v>
      </c>
    </row>
    <row r="45" spans="1:21" ht="15" hidden="1" customHeight="1" x14ac:dyDescent="0.25">
      <c r="A45" s="2">
        <v>43</v>
      </c>
      <c r="B45" s="36" t="s">
        <v>19</v>
      </c>
      <c r="C45" s="36">
        <v>2023</v>
      </c>
      <c r="D45" s="36" t="s">
        <v>28</v>
      </c>
      <c r="E45" s="36" t="s">
        <v>474</v>
      </c>
      <c r="F45" s="36">
        <v>39</v>
      </c>
      <c r="G45" s="36" t="s">
        <v>561</v>
      </c>
      <c r="H45" s="36">
        <v>1023006805</v>
      </c>
      <c r="I45" s="36" t="s">
        <v>662</v>
      </c>
      <c r="J45" s="36">
        <v>3.085</v>
      </c>
      <c r="K45" s="36" t="s">
        <v>24</v>
      </c>
      <c r="L45" s="36">
        <v>3.734</v>
      </c>
      <c r="M45" s="36">
        <v>24</v>
      </c>
      <c r="N45" s="36">
        <v>0.61499999999999999</v>
      </c>
      <c r="O45" s="36">
        <v>95.037999999999997</v>
      </c>
      <c r="P45" s="36">
        <v>19</v>
      </c>
      <c r="Q45" s="36">
        <v>0.48699999999999999</v>
      </c>
      <c r="R45" s="2" t="s">
        <v>32</v>
      </c>
      <c r="S45" s="9" t="s">
        <v>562</v>
      </c>
      <c r="T45" s="36" t="s">
        <v>24</v>
      </c>
      <c r="U45" s="36">
        <v>1000</v>
      </c>
    </row>
    <row r="46" spans="1:21" ht="15" hidden="1" customHeight="1" x14ac:dyDescent="0.25">
      <c r="A46" s="2">
        <v>44</v>
      </c>
      <c r="B46" s="36" t="s">
        <v>19</v>
      </c>
      <c r="C46" s="36">
        <v>2023</v>
      </c>
      <c r="D46" s="36" t="s">
        <v>97</v>
      </c>
      <c r="E46" s="36" t="s">
        <v>492</v>
      </c>
      <c r="F46" s="36">
        <v>39</v>
      </c>
      <c r="G46" s="36" t="s">
        <v>559</v>
      </c>
      <c r="H46" s="36">
        <v>1023006788</v>
      </c>
      <c r="I46" s="36" t="s">
        <v>662</v>
      </c>
      <c r="J46" s="36">
        <v>2</v>
      </c>
      <c r="K46" s="36" t="s">
        <v>24</v>
      </c>
      <c r="L46" s="36">
        <v>3.4620000000000002</v>
      </c>
      <c r="M46" s="36">
        <v>8</v>
      </c>
      <c r="N46" s="36">
        <v>0.2</v>
      </c>
      <c r="O46" s="36">
        <v>93.034000000000006</v>
      </c>
      <c r="P46" s="36">
        <v>7</v>
      </c>
      <c r="Q46" s="36">
        <v>0.18</v>
      </c>
      <c r="R46" s="2" t="s">
        <v>32</v>
      </c>
      <c r="S46" s="9" t="s">
        <v>560</v>
      </c>
      <c r="T46" s="36" t="s">
        <v>27</v>
      </c>
      <c r="U46" s="36">
        <v>1000</v>
      </c>
    </row>
    <row r="47" spans="1:21" ht="15" hidden="1" customHeight="1" x14ac:dyDescent="0.25">
      <c r="A47" s="2">
        <v>45</v>
      </c>
      <c r="B47" s="2" t="s">
        <v>19</v>
      </c>
      <c r="C47" s="2">
        <v>2022</v>
      </c>
      <c r="D47" s="2" t="s">
        <v>39</v>
      </c>
      <c r="E47" s="2" t="s">
        <v>68</v>
      </c>
      <c r="F47" s="2">
        <v>26</v>
      </c>
      <c r="G47" s="2" t="s">
        <v>151</v>
      </c>
      <c r="H47" s="9" t="s">
        <v>152</v>
      </c>
      <c r="I47" s="2" t="s">
        <v>23</v>
      </c>
      <c r="J47" s="2">
        <v>2.5</v>
      </c>
      <c r="K47" s="2" t="s">
        <v>24</v>
      </c>
      <c r="L47" s="2">
        <v>3.7</v>
      </c>
      <c r="M47" s="2">
        <v>5</v>
      </c>
      <c r="N47" s="5">
        <v>0.1923</v>
      </c>
      <c r="O47" s="2">
        <v>91.7</v>
      </c>
      <c r="P47" s="2">
        <v>5</v>
      </c>
      <c r="Q47" s="5">
        <v>0.1923</v>
      </c>
      <c r="R47" s="2" t="s">
        <v>46</v>
      </c>
      <c r="S47" s="9" t="s">
        <v>153</v>
      </c>
      <c r="T47" s="2" t="s">
        <v>27</v>
      </c>
      <c r="U47" s="2">
        <v>2000</v>
      </c>
    </row>
    <row r="48" spans="1:21" ht="15" hidden="1" customHeight="1" x14ac:dyDescent="0.25">
      <c r="A48" s="2">
        <v>46</v>
      </c>
      <c r="B48" s="7" t="s">
        <v>19</v>
      </c>
      <c r="C48" s="2">
        <v>2022</v>
      </c>
      <c r="D48" s="2" t="s">
        <v>39</v>
      </c>
      <c r="E48" s="7" t="s">
        <v>40</v>
      </c>
      <c r="F48" s="7">
        <v>30</v>
      </c>
      <c r="G48" s="7" t="s">
        <v>44</v>
      </c>
      <c r="H48" s="7" t="s">
        <v>45</v>
      </c>
      <c r="I48" s="7" t="s">
        <v>23</v>
      </c>
      <c r="J48" s="7">
        <v>2.5</v>
      </c>
      <c r="K48" s="7" t="s">
        <v>24</v>
      </c>
      <c r="L48" s="7">
        <v>3.6949999999999998</v>
      </c>
      <c r="M48" s="7">
        <v>8</v>
      </c>
      <c r="N48" s="8">
        <v>0.26700000000000002</v>
      </c>
      <c r="O48" s="7">
        <v>93.905000000000001</v>
      </c>
      <c r="P48" s="7">
        <v>10</v>
      </c>
      <c r="Q48" s="8">
        <v>0.33300000000000002</v>
      </c>
      <c r="R48" s="2" t="s">
        <v>46</v>
      </c>
      <c r="S48" s="24" t="s">
        <v>47</v>
      </c>
      <c r="T48" s="7" t="s">
        <v>27</v>
      </c>
      <c r="U48" s="7">
        <v>2000</v>
      </c>
    </row>
    <row r="49" spans="1:21" ht="15" hidden="1" customHeight="1" x14ac:dyDescent="0.25">
      <c r="A49" s="2">
        <v>47</v>
      </c>
      <c r="B49" s="36" t="s">
        <v>19</v>
      </c>
      <c r="C49" s="36">
        <v>2023</v>
      </c>
      <c r="D49" s="2" t="s">
        <v>39</v>
      </c>
      <c r="E49" s="36" t="s">
        <v>524</v>
      </c>
      <c r="F49" s="36">
        <v>29</v>
      </c>
      <c r="G49" s="36" t="s">
        <v>555</v>
      </c>
      <c r="H49" s="36">
        <v>1023006694</v>
      </c>
      <c r="I49" s="36" t="s">
        <v>662</v>
      </c>
      <c r="J49" s="36">
        <v>2.3199999999999998</v>
      </c>
      <c r="K49" s="36" t="s">
        <v>24</v>
      </c>
      <c r="L49" s="36">
        <v>4.1959999999999997</v>
      </c>
      <c r="M49" s="36">
        <v>5</v>
      </c>
      <c r="N49" s="36">
        <v>0.1724</v>
      </c>
      <c r="O49" s="36">
        <v>96.072000000000003</v>
      </c>
      <c r="P49" s="36">
        <v>9</v>
      </c>
      <c r="Q49" s="36">
        <v>0.31030000000000002</v>
      </c>
      <c r="R49" s="2" t="s">
        <v>46</v>
      </c>
      <c r="S49" s="9" t="s">
        <v>556</v>
      </c>
      <c r="T49" s="36" t="s">
        <v>24</v>
      </c>
      <c r="U49" s="36">
        <v>2000</v>
      </c>
    </row>
    <row r="50" spans="1:21" ht="15" hidden="1" customHeight="1" x14ac:dyDescent="0.25">
      <c r="A50" s="2">
        <v>48</v>
      </c>
      <c r="B50" s="36" t="s">
        <v>19</v>
      </c>
      <c r="C50" s="36">
        <v>2023</v>
      </c>
      <c r="D50" s="2" t="s">
        <v>52</v>
      </c>
      <c r="E50" s="36" t="s">
        <v>500</v>
      </c>
      <c r="F50" s="36">
        <v>39</v>
      </c>
      <c r="G50" s="36" t="s">
        <v>553</v>
      </c>
      <c r="H50" s="36">
        <v>1023006661</v>
      </c>
      <c r="I50" s="36" t="s">
        <v>662</v>
      </c>
      <c r="J50" s="36">
        <v>2.1240000000000001</v>
      </c>
      <c r="K50" s="36" t="s">
        <v>24</v>
      </c>
      <c r="L50" s="36">
        <v>3.4590000000000001</v>
      </c>
      <c r="M50" s="36">
        <v>6</v>
      </c>
      <c r="N50" s="36">
        <v>0.153</v>
      </c>
      <c r="O50" s="36">
        <v>89.813000000000002</v>
      </c>
      <c r="P50" s="36">
        <v>7</v>
      </c>
      <c r="Q50" s="36">
        <v>0.17899999999999999</v>
      </c>
      <c r="R50" s="2" t="s">
        <v>46</v>
      </c>
      <c r="S50" s="9" t="s">
        <v>554</v>
      </c>
      <c r="T50" s="36" t="s">
        <v>24</v>
      </c>
      <c r="U50" s="36">
        <v>2000</v>
      </c>
    </row>
    <row r="51" spans="1:21" ht="15" hidden="1" customHeight="1" x14ac:dyDescent="0.25">
      <c r="A51" s="2">
        <v>49</v>
      </c>
      <c r="B51" s="2" t="s">
        <v>19</v>
      </c>
      <c r="C51" s="42">
        <v>2024</v>
      </c>
      <c r="D51" s="42" t="s">
        <v>302</v>
      </c>
      <c r="E51" s="42" t="s">
        <v>310</v>
      </c>
      <c r="F51" s="42">
        <v>31</v>
      </c>
      <c r="G51" s="42" t="s">
        <v>388</v>
      </c>
      <c r="H51" s="42">
        <v>1024002308</v>
      </c>
      <c r="I51" s="42" t="s">
        <v>23</v>
      </c>
      <c r="J51" s="42">
        <v>1.98</v>
      </c>
      <c r="K51" s="42" t="s">
        <v>27</v>
      </c>
      <c r="L51" s="42">
        <v>3.383</v>
      </c>
      <c r="M51" s="42">
        <v>18</v>
      </c>
      <c r="N51" s="48">
        <v>0.5806</v>
      </c>
      <c r="O51" s="42">
        <v>91.381</v>
      </c>
      <c r="P51" s="42">
        <v>10</v>
      </c>
      <c r="Q51" s="52">
        <v>0.32250000000000001</v>
      </c>
      <c r="R51" s="2" t="s">
        <v>46</v>
      </c>
      <c r="S51" s="49" t="s">
        <v>389</v>
      </c>
      <c r="T51" s="42" t="s">
        <v>24</v>
      </c>
      <c r="U51" s="42">
        <v>2000</v>
      </c>
    </row>
    <row r="52" spans="1:21" ht="15" hidden="1" customHeight="1" x14ac:dyDescent="0.25">
      <c r="A52" s="2">
        <v>50</v>
      </c>
      <c r="B52" s="2" t="s">
        <v>19</v>
      </c>
      <c r="C52" s="2">
        <v>2022</v>
      </c>
      <c r="D52" s="2" t="s">
        <v>28</v>
      </c>
      <c r="E52" s="2" t="s">
        <v>114</v>
      </c>
      <c r="F52" s="2">
        <v>34</v>
      </c>
      <c r="G52" s="2" t="s">
        <v>115</v>
      </c>
      <c r="H52" s="3" t="s">
        <v>116</v>
      </c>
      <c r="I52" s="2" t="s">
        <v>23</v>
      </c>
      <c r="J52" s="2">
        <v>2.1259999999999999</v>
      </c>
      <c r="K52" s="2" t="s">
        <v>24</v>
      </c>
      <c r="L52" s="2">
        <v>3.5510000000000002</v>
      </c>
      <c r="M52" s="2" t="s">
        <v>117</v>
      </c>
      <c r="N52" s="5">
        <v>8.8200000000000001E-2</v>
      </c>
      <c r="O52" s="2">
        <v>94.864000000000004</v>
      </c>
      <c r="P52" s="2" t="s">
        <v>118</v>
      </c>
      <c r="Q52" s="5">
        <v>2.9399999999999999E-2</v>
      </c>
      <c r="R52" s="2" t="s">
        <v>95</v>
      </c>
      <c r="S52" s="22" t="s">
        <v>119</v>
      </c>
      <c r="T52" s="2" t="s">
        <v>27</v>
      </c>
      <c r="U52" s="2">
        <v>3000</v>
      </c>
    </row>
    <row r="53" spans="1:21" ht="15" hidden="1" customHeight="1" x14ac:dyDescent="0.25">
      <c r="A53" s="2">
        <v>51</v>
      </c>
      <c r="B53" s="2" t="s">
        <v>19</v>
      </c>
      <c r="C53" s="2">
        <v>2022</v>
      </c>
      <c r="D53" s="2" t="s">
        <v>28</v>
      </c>
      <c r="E53" s="2" t="s">
        <v>34</v>
      </c>
      <c r="F53" s="2">
        <v>39</v>
      </c>
      <c r="G53" s="2" t="s">
        <v>93</v>
      </c>
      <c r="H53" s="9" t="s">
        <v>94</v>
      </c>
      <c r="I53" s="2" t="s">
        <v>23</v>
      </c>
      <c r="J53" s="2">
        <v>2.0350000000000001</v>
      </c>
      <c r="K53" s="2" t="s">
        <v>24</v>
      </c>
      <c r="L53" s="2">
        <v>3.4319999999999999</v>
      </c>
      <c r="M53" s="2">
        <v>11</v>
      </c>
      <c r="N53" s="5">
        <v>0.28210000000000002</v>
      </c>
      <c r="O53" s="2">
        <v>93.733000000000004</v>
      </c>
      <c r="P53" s="2">
        <v>11</v>
      </c>
      <c r="Q53" s="5">
        <v>0.28210000000000002</v>
      </c>
      <c r="R53" s="2" t="s">
        <v>95</v>
      </c>
      <c r="S53" s="9" t="s">
        <v>96</v>
      </c>
      <c r="T53" s="2" t="s">
        <v>24</v>
      </c>
      <c r="U53" s="2">
        <v>3000</v>
      </c>
    </row>
    <row r="54" spans="1:21" ht="15" hidden="1" customHeight="1" x14ac:dyDescent="0.25">
      <c r="A54" s="2">
        <v>52</v>
      </c>
      <c r="B54" s="36" t="s">
        <v>19</v>
      </c>
      <c r="C54" s="36">
        <v>2023</v>
      </c>
      <c r="D54" s="2" t="s">
        <v>39</v>
      </c>
      <c r="E54" s="36" t="s">
        <v>652</v>
      </c>
      <c r="F54" s="36">
        <v>28</v>
      </c>
      <c r="G54" s="36" t="s">
        <v>546</v>
      </c>
      <c r="H54" s="36">
        <v>1023006815</v>
      </c>
      <c r="I54" s="36" t="s">
        <v>662</v>
      </c>
      <c r="J54" s="36">
        <v>2.33</v>
      </c>
      <c r="K54" s="36" t="s">
        <v>24</v>
      </c>
      <c r="L54" s="36">
        <v>4.0709999999999997</v>
      </c>
      <c r="M54" s="36">
        <v>12</v>
      </c>
      <c r="N54" s="36">
        <v>0.1081</v>
      </c>
      <c r="O54" s="36">
        <v>94.596999999999994</v>
      </c>
      <c r="P54" s="36">
        <v>31</v>
      </c>
      <c r="Q54" s="36">
        <v>0.27929999999999999</v>
      </c>
      <c r="R54" s="2" t="s">
        <v>95</v>
      </c>
      <c r="S54" s="9" t="s">
        <v>547</v>
      </c>
      <c r="T54" s="36" t="s">
        <v>27</v>
      </c>
      <c r="U54" s="36">
        <v>3000</v>
      </c>
    </row>
    <row r="55" spans="1:21" ht="15" hidden="1" customHeight="1" x14ac:dyDescent="0.25">
      <c r="A55" s="2">
        <v>53</v>
      </c>
      <c r="B55" s="36" t="s">
        <v>19</v>
      </c>
      <c r="C55" s="36">
        <v>2023</v>
      </c>
      <c r="D55" s="2" t="s">
        <v>39</v>
      </c>
      <c r="E55" s="36" t="s">
        <v>652</v>
      </c>
      <c r="F55" s="36">
        <v>29</v>
      </c>
      <c r="G55" s="36" t="s">
        <v>550</v>
      </c>
      <c r="H55" s="36">
        <v>1023006539</v>
      </c>
      <c r="I55" s="36" t="s">
        <v>662</v>
      </c>
      <c r="J55" s="36">
        <v>3.15</v>
      </c>
      <c r="K55" s="36" t="s">
        <v>24</v>
      </c>
      <c r="L55" s="36">
        <v>4.0460000000000003</v>
      </c>
      <c r="M55" s="36">
        <v>14</v>
      </c>
      <c r="N55" s="36">
        <v>0.12609999999999999</v>
      </c>
      <c r="O55" s="36">
        <v>94.819000000000003</v>
      </c>
      <c r="P55" s="36">
        <v>28</v>
      </c>
      <c r="Q55" s="36">
        <v>0.25230000000000002</v>
      </c>
      <c r="R55" s="2" t="s">
        <v>95</v>
      </c>
      <c r="S55" s="9" t="s">
        <v>590</v>
      </c>
      <c r="T55" s="36" t="s">
        <v>27</v>
      </c>
      <c r="U55" s="36">
        <v>3000</v>
      </c>
    </row>
    <row r="56" spans="1:21" ht="15" hidden="1" customHeight="1" x14ac:dyDescent="0.25">
      <c r="A56" s="2">
        <v>54</v>
      </c>
      <c r="B56" s="2" t="s">
        <v>19</v>
      </c>
      <c r="C56" s="42">
        <v>2024</v>
      </c>
      <c r="D56" s="42" t="s">
        <v>302</v>
      </c>
      <c r="E56" s="42" t="s">
        <v>328</v>
      </c>
      <c r="F56" s="42">
        <v>33</v>
      </c>
      <c r="G56" s="42" t="s">
        <v>347</v>
      </c>
      <c r="H56" s="42">
        <v>1024002348</v>
      </c>
      <c r="I56" s="42" t="s">
        <v>23</v>
      </c>
      <c r="J56" s="42">
        <v>3.04</v>
      </c>
      <c r="K56" s="42" t="s">
        <v>24</v>
      </c>
      <c r="L56" s="42">
        <v>3.9860000000000002</v>
      </c>
      <c r="M56" s="42">
        <v>4</v>
      </c>
      <c r="N56" s="48">
        <v>0.1212</v>
      </c>
      <c r="O56" s="42">
        <v>96.902000000000001</v>
      </c>
      <c r="P56" s="42">
        <v>1</v>
      </c>
      <c r="Q56" s="48">
        <v>3.0300000000000001E-2</v>
      </c>
      <c r="R56" s="2" t="s">
        <v>95</v>
      </c>
      <c r="S56" s="49" t="s">
        <v>348</v>
      </c>
      <c r="T56" s="42" t="s">
        <v>27</v>
      </c>
      <c r="U56" s="42">
        <v>3000</v>
      </c>
    </row>
    <row r="57" spans="1:21" ht="15" hidden="1" customHeight="1" x14ac:dyDescent="0.25">
      <c r="A57" s="2">
        <v>55</v>
      </c>
      <c r="B57" s="2" t="s">
        <v>19</v>
      </c>
      <c r="C57" s="2">
        <v>2023</v>
      </c>
      <c r="D57" s="2" t="s">
        <v>663</v>
      </c>
      <c r="E57" s="2" t="s">
        <v>752</v>
      </c>
      <c r="F57" s="2">
        <v>38</v>
      </c>
      <c r="G57" s="2" t="s">
        <v>753</v>
      </c>
      <c r="H57" s="2">
        <v>2023100556</v>
      </c>
      <c r="I57" s="2" t="s">
        <v>23</v>
      </c>
      <c r="J57" s="2">
        <v>4.0999999999999996</v>
      </c>
      <c r="K57" s="2" t="s">
        <v>24</v>
      </c>
      <c r="L57" s="2">
        <v>94.17</v>
      </c>
      <c r="M57" s="2">
        <v>3</v>
      </c>
      <c r="N57" s="2">
        <v>7.8899999999999998E-2</v>
      </c>
      <c r="O57" s="2">
        <v>105.43</v>
      </c>
      <c r="P57" s="2">
        <v>7</v>
      </c>
      <c r="Q57" s="2">
        <v>0.1842</v>
      </c>
      <c r="R57" s="2" t="s">
        <v>95</v>
      </c>
      <c r="S57" s="2" t="s">
        <v>754</v>
      </c>
      <c r="T57" s="2" t="s">
        <v>27</v>
      </c>
      <c r="U57" s="2">
        <v>3000</v>
      </c>
    </row>
    <row r="58" spans="1:21" ht="15" hidden="1" customHeight="1" x14ac:dyDescent="0.25">
      <c r="A58" s="2">
        <v>56</v>
      </c>
      <c r="B58" s="2" t="s">
        <v>19</v>
      </c>
      <c r="C58" s="2">
        <v>2022</v>
      </c>
      <c r="D58" s="2" t="s">
        <v>28</v>
      </c>
      <c r="E58" s="2" t="s">
        <v>114</v>
      </c>
      <c r="F58" s="2">
        <v>34</v>
      </c>
      <c r="G58" s="2" t="s">
        <v>72</v>
      </c>
      <c r="H58" s="3" t="s">
        <v>73</v>
      </c>
      <c r="I58" s="2" t="s">
        <v>23</v>
      </c>
      <c r="J58" s="2">
        <v>0</v>
      </c>
      <c r="K58" s="2" t="s">
        <v>24</v>
      </c>
      <c r="L58" s="2">
        <v>3.0790000000000002</v>
      </c>
      <c r="M58" s="2">
        <v>16</v>
      </c>
      <c r="N58" s="5">
        <v>0.47060000000000002</v>
      </c>
      <c r="O58" s="2">
        <v>85.498000000000005</v>
      </c>
      <c r="P58" s="2">
        <v>18</v>
      </c>
      <c r="Q58" s="5">
        <v>0.52939999999999998</v>
      </c>
      <c r="R58" s="2" t="s">
        <v>56</v>
      </c>
      <c r="S58" s="22" t="s">
        <v>74</v>
      </c>
      <c r="T58" s="2" t="s">
        <v>24</v>
      </c>
      <c r="U58" s="2">
        <v>1000</v>
      </c>
    </row>
    <row r="59" spans="1:21" ht="15" hidden="1" customHeight="1" x14ac:dyDescent="0.25">
      <c r="A59" s="2">
        <v>57</v>
      </c>
      <c r="B59" s="2" t="s">
        <v>19</v>
      </c>
      <c r="C59" s="2">
        <v>2022</v>
      </c>
      <c r="D59" s="2" t="s">
        <v>28</v>
      </c>
      <c r="E59" s="2" t="s">
        <v>157</v>
      </c>
      <c r="F59" s="2">
        <v>34</v>
      </c>
      <c r="G59" s="2" t="s">
        <v>168</v>
      </c>
      <c r="H59" s="9" t="s">
        <v>169</v>
      </c>
      <c r="I59" s="7" t="s">
        <v>23</v>
      </c>
      <c r="J59" s="2">
        <v>1</v>
      </c>
      <c r="K59" s="2" t="s">
        <v>24</v>
      </c>
      <c r="L59" s="2">
        <v>2.29</v>
      </c>
      <c r="M59" s="2">
        <v>33</v>
      </c>
      <c r="N59" s="4">
        <v>0.97</v>
      </c>
      <c r="O59" s="31">
        <v>84.73</v>
      </c>
      <c r="P59" s="32">
        <v>24</v>
      </c>
      <c r="Q59" s="4">
        <v>0.7</v>
      </c>
      <c r="R59" s="2" t="s">
        <v>56</v>
      </c>
      <c r="S59" s="22" t="s">
        <v>170</v>
      </c>
      <c r="T59" s="2" t="s">
        <v>27</v>
      </c>
      <c r="U59" s="2">
        <v>1000</v>
      </c>
    </row>
    <row r="60" spans="1:21" ht="15" hidden="1" customHeight="1" x14ac:dyDescent="0.25">
      <c r="A60" s="2">
        <v>58</v>
      </c>
      <c r="B60" s="2" t="s">
        <v>19</v>
      </c>
      <c r="C60" s="2">
        <v>2022</v>
      </c>
      <c r="D60" s="2" t="s">
        <v>28</v>
      </c>
      <c r="E60" s="2" t="s">
        <v>79</v>
      </c>
      <c r="F60" s="2">
        <v>35</v>
      </c>
      <c r="G60" s="2" t="s">
        <v>80</v>
      </c>
      <c r="H60" s="3" t="s">
        <v>81</v>
      </c>
      <c r="I60" s="2" t="s">
        <v>23</v>
      </c>
      <c r="J60" s="2">
        <v>1</v>
      </c>
      <c r="K60" s="2" t="s">
        <v>24</v>
      </c>
      <c r="L60" s="2">
        <v>2.7069999999999999</v>
      </c>
      <c r="M60" s="2">
        <v>20</v>
      </c>
      <c r="N60" s="4">
        <v>0.57999999999999996</v>
      </c>
      <c r="O60" s="2">
        <v>87.706999999999994</v>
      </c>
      <c r="P60" s="2">
        <v>13</v>
      </c>
      <c r="Q60" s="4">
        <v>0.38</v>
      </c>
      <c r="R60" s="2" t="s">
        <v>56</v>
      </c>
      <c r="S60" s="22" t="s">
        <v>82</v>
      </c>
      <c r="T60" s="2" t="s">
        <v>24</v>
      </c>
      <c r="U60" s="2">
        <v>1000</v>
      </c>
    </row>
    <row r="61" spans="1:21" ht="15" hidden="1" customHeight="1" x14ac:dyDescent="0.25">
      <c r="A61" s="2">
        <v>59</v>
      </c>
      <c r="B61" s="2" t="s">
        <v>19</v>
      </c>
      <c r="C61" s="2">
        <v>2022</v>
      </c>
      <c r="D61" s="2" t="s">
        <v>52</v>
      </c>
      <c r="E61" s="2" t="s">
        <v>53</v>
      </c>
      <c r="F61" s="2">
        <v>36</v>
      </c>
      <c r="G61" s="2" t="s">
        <v>54</v>
      </c>
      <c r="H61" s="3" t="s">
        <v>55</v>
      </c>
      <c r="I61" s="2" t="s">
        <v>23</v>
      </c>
      <c r="J61" s="2">
        <v>1.33</v>
      </c>
      <c r="K61" s="2" t="s">
        <v>24</v>
      </c>
      <c r="L61" s="2">
        <v>2.6669999999999998</v>
      </c>
      <c r="M61" s="2">
        <v>23</v>
      </c>
      <c r="N61" s="5">
        <v>0.63800000000000001</v>
      </c>
      <c r="O61" s="2">
        <v>91.168999999999997</v>
      </c>
      <c r="P61" s="2">
        <v>12</v>
      </c>
      <c r="Q61" s="4">
        <v>0.33</v>
      </c>
      <c r="R61" s="2" t="s">
        <v>56</v>
      </c>
      <c r="S61" s="22" t="s">
        <v>57</v>
      </c>
      <c r="T61" s="2" t="s">
        <v>24</v>
      </c>
      <c r="U61" s="2">
        <v>1000</v>
      </c>
    </row>
    <row r="62" spans="1:21" ht="15" hidden="1" customHeight="1" x14ac:dyDescent="0.25">
      <c r="A62" s="2">
        <v>60</v>
      </c>
      <c r="B62" s="36" t="s">
        <v>19</v>
      </c>
      <c r="C62" s="36">
        <v>2023</v>
      </c>
      <c r="D62" s="36" t="s">
        <v>28</v>
      </c>
      <c r="E62" s="36" t="s">
        <v>474</v>
      </c>
      <c r="F62" s="36">
        <v>39</v>
      </c>
      <c r="G62" s="36" t="s">
        <v>536</v>
      </c>
      <c r="H62" s="36">
        <v>1023006598</v>
      </c>
      <c r="I62" s="36" t="s">
        <v>662</v>
      </c>
      <c r="J62" s="36">
        <v>3.0720000000000001</v>
      </c>
      <c r="K62" s="36" t="s">
        <v>24</v>
      </c>
      <c r="L62" s="36">
        <v>4.0650000000000004</v>
      </c>
      <c r="M62" s="36">
        <v>11</v>
      </c>
      <c r="N62" s="36">
        <v>0.28210000000000002</v>
      </c>
      <c r="O62" s="36">
        <v>98.954999999999998</v>
      </c>
      <c r="P62" s="36">
        <v>6</v>
      </c>
      <c r="Q62" s="36">
        <v>0.15379999999999999</v>
      </c>
      <c r="R62" s="2" t="s">
        <v>56</v>
      </c>
      <c r="S62" s="9" t="s">
        <v>537</v>
      </c>
      <c r="T62" s="36" t="s">
        <v>27</v>
      </c>
      <c r="U62" s="36">
        <v>1000</v>
      </c>
    </row>
    <row r="63" spans="1:21" ht="15" hidden="1" customHeight="1" x14ac:dyDescent="0.25">
      <c r="A63" s="2">
        <v>61</v>
      </c>
      <c r="B63" s="36" t="s">
        <v>19</v>
      </c>
      <c r="C63" s="36">
        <v>2023</v>
      </c>
      <c r="D63" s="36" t="s">
        <v>28</v>
      </c>
      <c r="E63" s="36" t="s">
        <v>496</v>
      </c>
      <c r="F63" s="36">
        <v>37</v>
      </c>
      <c r="G63" s="36" t="s">
        <v>542</v>
      </c>
      <c r="H63" s="36">
        <v>1023006594</v>
      </c>
      <c r="I63" s="36" t="s">
        <v>662</v>
      </c>
      <c r="J63" s="36">
        <v>1.4890000000000001</v>
      </c>
      <c r="K63" s="36" t="s">
        <v>24</v>
      </c>
      <c r="L63" s="36">
        <v>3.2029999999999998</v>
      </c>
      <c r="M63" s="36">
        <v>19</v>
      </c>
      <c r="N63" s="36">
        <v>0.51349999999999996</v>
      </c>
      <c r="O63" s="36">
        <v>92.218000000000004</v>
      </c>
      <c r="P63" s="36">
        <v>12</v>
      </c>
      <c r="Q63" s="36">
        <v>0.32429999999999998</v>
      </c>
      <c r="R63" s="12" t="s">
        <v>56</v>
      </c>
      <c r="S63" s="9" t="s">
        <v>543</v>
      </c>
      <c r="T63" s="36" t="s">
        <v>27</v>
      </c>
      <c r="U63" s="36">
        <v>1000</v>
      </c>
    </row>
    <row r="64" spans="1:21" ht="15" hidden="1" customHeight="1" x14ac:dyDescent="0.25">
      <c r="A64" s="2">
        <v>62</v>
      </c>
      <c r="B64" s="36" t="s">
        <v>19</v>
      </c>
      <c r="C64" s="36">
        <v>2023</v>
      </c>
      <c r="D64" s="2" t="s">
        <v>39</v>
      </c>
      <c r="E64" s="36" t="s">
        <v>534</v>
      </c>
      <c r="F64" s="36">
        <v>29</v>
      </c>
      <c r="G64" s="36" t="s">
        <v>544</v>
      </c>
      <c r="H64" s="36">
        <v>1023006424</v>
      </c>
      <c r="I64" s="36" t="s">
        <v>662</v>
      </c>
      <c r="J64" s="36">
        <v>2.5760000000000001</v>
      </c>
      <c r="K64" s="36" t="s">
        <v>24</v>
      </c>
      <c r="L64" s="36">
        <v>3.5739999999999998</v>
      </c>
      <c r="M64" s="36">
        <v>14</v>
      </c>
      <c r="N64" s="36">
        <v>0.48270000000000002</v>
      </c>
      <c r="O64" s="36">
        <v>93.12</v>
      </c>
      <c r="P64" s="36">
        <v>12</v>
      </c>
      <c r="Q64" s="36">
        <v>0.41370000000000001</v>
      </c>
      <c r="R64" s="12" t="s">
        <v>56</v>
      </c>
      <c r="S64" s="9" t="s">
        <v>545</v>
      </c>
      <c r="T64" s="36" t="s">
        <v>27</v>
      </c>
      <c r="U64" s="36">
        <v>1000</v>
      </c>
    </row>
    <row r="65" spans="1:21" ht="15" hidden="1" customHeight="1" x14ac:dyDescent="0.25">
      <c r="A65" s="2">
        <v>63</v>
      </c>
      <c r="B65" s="36" t="s">
        <v>19</v>
      </c>
      <c r="C65" s="36">
        <v>2023</v>
      </c>
      <c r="D65" s="2" t="s">
        <v>52</v>
      </c>
      <c r="E65" s="36" t="s">
        <v>458</v>
      </c>
      <c r="F65" s="36">
        <v>41</v>
      </c>
      <c r="G65" s="36" t="s">
        <v>540</v>
      </c>
      <c r="H65" s="36">
        <v>1023006999</v>
      </c>
      <c r="I65" s="36" t="s">
        <v>662</v>
      </c>
      <c r="J65" s="36">
        <v>1.2569999999999999</v>
      </c>
      <c r="K65" s="36" t="s">
        <v>24</v>
      </c>
      <c r="L65" s="36">
        <v>3.0470000000000002</v>
      </c>
      <c r="M65" s="36">
        <v>16</v>
      </c>
      <c r="N65" s="36">
        <v>0.39019999999999999</v>
      </c>
      <c r="O65" s="36">
        <v>90.418000000000006</v>
      </c>
      <c r="P65" s="36">
        <v>10</v>
      </c>
      <c r="Q65" s="36">
        <v>0.24390000000000001</v>
      </c>
      <c r="R65" s="12" t="s">
        <v>56</v>
      </c>
      <c r="S65" s="9" t="s">
        <v>541</v>
      </c>
      <c r="T65" s="36" t="s">
        <v>27</v>
      </c>
      <c r="U65" s="36">
        <v>1000</v>
      </c>
    </row>
    <row r="66" spans="1:21" ht="15" hidden="1" customHeight="1" x14ac:dyDescent="0.25">
      <c r="A66" s="2">
        <v>64</v>
      </c>
      <c r="B66" s="2" t="s">
        <v>19</v>
      </c>
      <c r="C66" s="42">
        <v>2024</v>
      </c>
      <c r="D66" s="42" t="s">
        <v>302</v>
      </c>
      <c r="E66" s="42" t="s">
        <v>310</v>
      </c>
      <c r="F66" s="42">
        <v>31</v>
      </c>
      <c r="G66" s="42" t="s">
        <v>420</v>
      </c>
      <c r="H66" s="42">
        <v>1024002303</v>
      </c>
      <c r="I66" s="42" t="s">
        <v>23</v>
      </c>
      <c r="J66" s="42">
        <v>2.4500000000000002</v>
      </c>
      <c r="K66" s="42" t="s">
        <v>27</v>
      </c>
      <c r="L66" s="42">
        <v>3.53</v>
      </c>
      <c r="M66" s="42">
        <v>16</v>
      </c>
      <c r="N66" s="48">
        <v>0.5161</v>
      </c>
      <c r="O66" s="42">
        <v>89.989000000000004</v>
      </c>
      <c r="P66" s="42">
        <v>14</v>
      </c>
      <c r="Q66" s="48">
        <v>0.4516</v>
      </c>
      <c r="R66" s="12" t="s">
        <v>56</v>
      </c>
      <c r="S66" s="49" t="s">
        <v>421</v>
      </c>
      <c r="T66" s="42" t="s">
        <v>24</v>
      </c>
      <c r="U66" s="42">
        <v>1000</v>
      </c>
    </row>
    <row r="67" spans="1:21" ht="15" hidden="1" customHeight="1" x14ac:dyDescent="0.25">
      <c r="A67" s="2">
        <v>65</v>
      </c>
      <c r="B67" s="2" t="s">
        <v>19</v>
      </c>
      <c r="C67" s="42">
        <v>2024</v>
      </c>
      <c r="D67" s="42" t="s">
        <v>302</v>
      </c>
      <c r="E67" s="42" t="s">
        <v>310</v>
      </c>
      <c r="F67" s="42">
        <v>31</v>
      </c>
      <c r="G67" s="42" t="s">
        <v>426</v>
      </c>
      <c r="H67" s="42">
        <v>1024002309</v>
      </c>
      <c r="I67" s="42" t="s">
        <v>23</v>
      </c>
      <c r="J67" s="42">
        <v>1.89</v>
      </c>
      <c r="K67" s="42" t="s">
        <v>24</v>
      </c>
      <c r="L67" s="42">
        <v>3.61</v>
      </c>
      <c r="M67" s="42">
        <v>11</v>
      </c>
      <c r="N67" s="48">
        <v>0.3548</v>
      </c>
      <c r="O67" s="42">
        <v>94.27</v>
      </c>
      <c r="P67" s="42">
        <v>5</v>
      </c>
      <c r="Q67" s="48">
        <v>0.1613</v>
      </c>
      <c r="R67" s="12" t="s">
        <v>56</v>
      </c>
      <c r="S67" s="49" t="s">
        <v>427</v>
      </c>
      <c r="T67" s="42" t="s">
        <v>27</v>
      </c>
      <c r="U67" s="42">
        <v>1000</v>
      </c>
    </row>
    <row r="68" spans="1:21" ht="15" hidden="1" customHeight="1" x14ac:dyDescent="0.25">
      <c r="A68" s="2">
        <v>66</v>
      </c>
      <c r="B68" s="2" t="s">
        <v>19</v>
      </c>
      <c r="C68" s="42">
        <v>2024</v>
      </c>
      <c r="D68" s="42" t="s">
        <v>302</v>
      </c>
      <c r="E68" s="42" t="s">
        <v>310</v>
      </c>
      <c r="F68" s="42">
        <v>31</v>
      </c>
      <c r="G68" s="42" t="s">
        <v>435</v>
      </c>
      <c r="H68" s="42">
        <v>1024002305</v>
      </c>
      <c r="I68" s="42" t="s">
        <v>23</v>
      </c>
      <c r="J68" s="42">
        <v>1.62</v>
      </c>
      <c r="K68" s="42" t="s">
        <v>27</v>
      </c>
      <c r="L68" s="42">
        <v>3.3239999999999998</v>
      </c>
      <c r="M68" s="42">
        <v>19</v>
      </c>
      <c r="N68" s="48">
        <v>0.6129</v>
      </c>
      <c r="O68" s="42">
        <v>91.317999999999998</v>
      </c>
      <c r="P68" s="42">
        <v>11</v>
      </c>
      <c r="Q68" s="48">
        <v>0.29709999999999998</v>
      </c>
      <c r="R68" s="2" t="s">
        <v>770</v>
      </c>
      <c r="S68" s="49" t="s">
        <v>436</v>
      </c>
      <c r="T68" s="42" t="s">
        <v>27</v>
      </c>
      <c r="U68" s="42">
        <v>1000</v>
      </c>
    </row>
    <row r="69" spans="1:21" ht="15" hidden="1" customHeight="1" x14ac:dyDescent="0.25">
      <c r="A69" s="2">
        <v>67</v>
      </c>
      <c r="B69" s="2" t="s">
        <v>19</v>
      </c>
      <c r="C69" s="42">
        <v>2024</v>
      </c>
      <c r="D69" s="42" t="s">
        <v>302</v>
      </c>
      <c r="E69" s="42" t="s">
        <v>428</v>
      </c>
      <c r="F69" s="42">
        <v>30</v>
      </c>
      <c r="G69" s="42" t="s">
        <v>429</v>
      </c>
      <c r="H69" s="42">
        <v>1024002404</v>
      </c>
      <c r="I69" s="42" t="s">
        <v>23</v>
      </c>
      <c r="J69" s="42">
        <v>1.23</v>
      </c>
      <c r="K69" s="42" t="s">
        <v>24</v>
      </c>
      <c r="L69" s="42">
        <v>3.5859999999999999</v>
      </c>
      <c r="M69" s="42">
        <v>10</v>
      </c>
      <c r="N69" s="52">
        <v>0.33329999999999999</v>
      </c>
      <c r="O69" s="42">
        <v>92.102000000000004</v>
      </c>
      <c r="P69" s="42">
        <v>6</v>
      </c>
      <c r="Q69" s="52">
        <v>0.2</v>
      </c>
      <c r="R69" s="2" t="s">
        <v>770</v>
      </c>
      <c r="S69" s="49" t="s">
        <v>430</v>
      </c>
      <c r="T69" s="42" t="s">
        <v>27</v>
      </c>
      <c r="U69" s="42">
        <v>1000</v>
      </c>
    </row>
    <row r="70" spans="1:21" ht="15" hidden="1" customHeight="1" x14ac:dyDescent="0.25">
      <c r="A70" s="2">
        <v>68</v>
      </c>
      <c r="B70" s="2" t="s">
        <v>19</v>
      </c>
      <c r="C70" s="42">
        <v>2024</v>
      </c>
      <c r="D70" s="42" t="s">
        <v>302</v>
      </c>
      <c r="E70" s="42" t="s">
        <v>340</v>
      </c>
      <c r="F70" s="42">
        <v>33</v>
      </c>
      <c r="G70" s="42" t="s">
        <v>431</v>
      </c>
      <c r="H70" s="42">
        <v>1024002456</v>
      </c>
      <c r="I70" s="42" t="s">
        <v>23</v>
      </c>
      <c r="J70" s="42">
        <v>2.355</v>
      </c>
      <c r="K70" s="42" t="s">
        <v>27</v>
      </c>
      <c r="L70" s="42">
        <v>3.5089999999999999</v>
      </c>
      <c r="M70" s="42">
        <v>14</v>
      </c>
      <c r="N70" s="50">
        <v>0.42</v>
      </c>
      <c r="O70" s="42">
        <v>87.813000000000002</v>
      </c>
      <c r="P70" s="42">
        <v>19</v>
      </c>
      <c r="Q70" s="48">
        <v>0.57569999999999999</v>
      </c>
      <c r="R70" s="2" t="s">
        <v>770</v>
      </c>
      <c r="S70" s="49" t="s">
        <v>432</v>
      </c>
      <c r="T70" s="42" t="s">
        <v>27</v>
      </c>
      <c r="U70" s="42">
        <v>1000</v>
      </c>
    </row>
    <row r="71" spans="1:21" ht="15" hidden="1" customHeight="1" x14ac:dyDescent="0.25">
      <c r="A71" s="2">
        <v>69</v>
      </c>
      <c r="B71" s="2" t="s">
        <v>19</v>
      </c>
      <c r="C71" s="42">
        <v>2024</v>
      </c>
      <c r="D71" s="42" t="s">
        <v>302</v>
      </c>
      <c r="E71" s="42" t="s">
        <v>383</v>
      </c>
      <c r="F71" s="42">
        <v>34</v>
      </c>
      <c r="G71" s="42" t="s">
        <v>424</v>
      </c>
      <c r="H71" s="42">
        <v>1024002538</v>
      </c>
      <c r="I71" s="42" t="s">
        <v>23</v>
      </c>
      <c r="J71" s="42">
        <v>1.48</v>
      </c>
      <c r="K71" s="42" t="s">
        <v>24</v>
      </c>
      <c r="L71" s="42">
        <v>3.621</v>
      </c>
      <c r="M71" s="42">
        <v>11</v>
      </c>
      <c r="N71" s="48">
        <v>0.32350000000000001</v>
      </c>
      <c r="O71" s="42">
        <v>90.447000000000003</v>
      </c>
      <c r="P71" s="42">
        <v>11</v>
      </c>
      <c r="Q71" s="48">
        <v>0.32350000000000001</v>
      </c>
      <c r="R71" s="12" t="s">
        <v>56</v>
      </c>
      <c r="S71" s="49" t="s">
        <v>425</v>
      </c>
      <c r="T71" s="42" t="s">
        <v>24</v>
      </c>
      <c r="U71" s="42">
        <v>1000</v>
      </c>
    </row>
    <row r="72" spans="1:21" ht="15" hidden="1" customHeight="1" x14ac:dyDescent="0.25">
      <c r="A72" s="2">
        <v>70</v>
      </c>
      <c r="B72" s="12" t="s">
        <v>19</v>
      </c>
      <c r="C72" s="38">
        <v>2024</v>
      </c>
      <c r="D72" s="38" t="s">
        <v>302</v>
      </c>
      <c r="E72" s="38" t="s">
        <v>313</v>
      </c>
      <c r="F72" s="38">
        <v>32</v>
      </c>
      <c r="G72" s="38" t="s">
        <v>433</v>
      </c>
      <c r="H72" s="38">
        <v>1024002646</v>
      </c>
      <c r="I72" s="38" t="s">
        <v>23</v>
      </c>
      <c r="J72" s="38">
        <v>1.613</v>
      </c>
      <c r="K72" s="38" t="s">
        <v>24</v>
      </c>
      <c r="L72" s="38">
        <v>3.3769999999999998</v>
      </c>
      <c r="M72" s="38">
        <v>20</v>
      </c>
      <c r="N72" s="40">
        <v>0.625</v>
      </c>
      <c r="O72" s="38">
        <v>91.539000000000001</v>
      </c>
      <c r="P72" s="38">
        <v>10</v>
      </c>
      <c r="Q72" s="40">
        <v>0.3125</v>
      </c>
      <c r="R72" s="2" t="s">
        <v>770</v>
      </c>
      <c r="S72" s="41" t="s">
        <v>434</v>
      </c>
      <c r="T72" s="38" t="s">
        <v>27</v>
      </c>
      <c r="U72" s="38">
        <v>1000</v>
      </c>
    </row>
    <row r="73" spans="1:21" ht="15" hidden="1" customHeight="1" x14ac:dyDescent="0.25">
      <c r="A73" s="2">
        <v>71</v>
      </c>
      <c r="B73" s="12" t="s">
        <v>19</v>
      </c>
      <c r="C73" s="38">
        <v>2024</v>
      </c>
      <c r="D73" s="38" t="s">
        <v>302</v>
      </c>
      <c r="E73" s="38" t="s">
        <v>352</v>
      </c>
      <c r="F73" s="38">
        <v>31</v>
      </c>
      <c r="G73" s="38" t="s">
        <v>418</v>
      </c>
      <c r="H73" s="38">
        <v>1024002680</v>
      </c>
      <c r="I73" s="38" t="s">
        <v>23</v>
      </c>
      <c r="J73" s="38">
        <v>1.165</v>
      </c>
      <c r="K73" s="38" t="s">
        <v>24</v>
      </c>
      <c r="L73" s="38">
        <v>3.6320000000000001</v>
      </c>
      <c r="M73" s="38">
        <v>9</v>
      </c>
      <c r="N73" s="40">
        <v>0.2903</v>
      </c>
      <c r="O73" s="38">
        <v>89.224000000000004</v>
      </c>
      <c r="P73" s="38">
        <v>12</v>
      </c>
      <c r="Q73" s="40">
        <v>0.3871</v>
      </c>
      <c r="R73" s="12" t="s">
        <v>56</v>
      </c>
      <c r="S73" s="41" t="s">
        <v>419</v>
      </c>
      <c r="T73" s="38" t="s">
        <v>27</v>
      </c>
      <c r="U73" s="38">
        <v>1000</v>
      </c>
    </row>
    <row r="74" spans="1:21" ht="15" hidden="1" customHeight="1" x14ac:dyDescent="0.25">
      <c r="A74" s="2">
        <v>72</v>
      </c>
      <c r="B74" s="12" t="s">
        <v>19</v>
      </c>
      <c r="C74" s="38">
        <v>2024</v>
      </c>
      <c r="D74" s="38" t="s">
        <v>302</v>
      </c>
      <c r="E74" s="38" t="s">
        <v>303</v>
      </c>
      <c r="F74" s="38">
        <v>30</v>
      </c>
      <c r="G74" s="38" t="s">
        <v>422</v>
      </c>
      <c r="H74" s="38">
        <v>1024002693</v>
      </c>
      <c r="I74" s="38" t="s">
        <v>23</v>
      </c>
      <c r="J74" s="38">
        <v>2.165</v>
      </c>
      <c r="K74" s="38" t="s">
        <v>24</v>
      </c>
      <c r="L74" s="38">
        <v>3.6219999999999999</v>
      </c>
      <c r="M74" s="38">
        <v>13</v>
      </c>
      <c r="N74" s="40">
        <v>0.43330000000000002</v>
      </c>
      <c r="O74" s="38">
        <v>92.953999999999994</v>
      </c>
      <c r="P74" s="38">
        <v>10</v>
      </c>
      <c r="Q74" s="40">
        <v>0.33329999999999999</v>
      </c>
      <c r="R74" s="12" t="s">
        <v>56</v>
      </c>
      <c r="S74" s="41" t="s">
        <v>423</v>
      </c>
      <c r="T74" s="38" t="s">
        <v>27</v>
      </c>
      <c r="U74" s="38">
        <v>1000</v>
      </c>
    </row>
    <row r="75" spans="1:21" ht="15" hidden="1" customHeight="1" x14ac:dyDescent="0.25">
      <c r="A75" s="2">
        <v>73</v>
      </c>
      <c r="B75" s="12" t="s">
        <v>19</v>
      </c>
      <c r="C75" s="12">
        <v>2023</v>
      </c>
      <c r="D75" s="2" t="s">
        <v>28</v>
      </c>
      <c r="E75" s="12" t="s">
        <v>755</v>
      </c>
      <c r="F75" s="12">
        <v>26</v>
      </c>
      <c r="G75" s="12" t="s">
        <v>756</v>
      </c>
      <c r="H75" s="12">
        <v>2023100530</v>
      </c>
      <c r="I75" s="12" t="s">
        <v>23</v>
      </c>
      <c r="J75" s="12">
        <v>3</v>
      </c>
      <c r="K75" s="12" t="s">
        <v>24</v>
      </c>
      <c r="L75" s="12">
        <v>85.8</v>
      </c>
      <c r="M75" s="12">
        <v>31</v>
      </c>
      <c r="N75" s="12">
        <v>0.81579999999999997</v>
      </c>
      <c r="O75" s="12">
        <v>43.23</v>
      </c>
      <c r="P75" s="12">
        <v>24</v>
      </c>
      <c r="Q75" s="12">
        <v>0.63159999999999994</v>
      </c>
      <c r="R75" s="12" t="s">
        <v>56</v>
      </c>
      <c r="S75" s="12" t="s">
        <v>757</v>
      </c>
      <c r="T75" s="12" t="s">
        <v>27</v>
      </c>
      <c r="U75" s="12">
        <v>1000</v>
      </c>
    </row>
    <row r="76" spans="1:21" ht="15" hidden="1" customHeight="1" x14ac:dyDescent="0.25">
      <c r="A76" s="2">
        <v>74</v>
      </c>
      <c r="B76" s="12" t="s">
        <v>19</v>
      </c>
      <c r="C76" s="12">
        <v>2024</v>
      </c>
      <c r="D76" s="2" t="s">
        <v>28</v>
      </c>
      <c r="E76" s="12" t="s">
        <v>758</v>
      </c>
      <c r="F76" s="12">
        <v>35</v>
      </c>
      <c r="G76" s="12" t="s">
        <v>759</v>
      </c>
      <c r="H76" s="12">
        <v>2024100573</v>
      </c>
      <c r="I76" s="2" t="s">
        <v>23</v>
      </c>
      <c r="J76" s="12">
        <v>3.1</v>
      </c>
      <c r="K76" s="12" t="s">
        <v>24</v>
      </c>
      <c r="L76" s="12">
        <v>88.25</v>
      </c>
      <c r="M76" s="12">
        <v>12</v>
      </c>
      <c r="N76" s="12">
        <v>0.26669999999999999</v>
      </c>
      <c r="O76" s="12">
        <v>95.48</v>
      </c>
      <c r="P76" s="12">
        <v>1</v>
      </c>
      <c r="Q76" s="12">
        <v>2.2200000000000001E-2</v>
      </c>
      <c r="R76" s="12" t="s">
        <v>56</v>
      </c>
      <c r="S76" s="12" t="s">
        <v>760</v>
      </c>
      <c r="T76" s="12" t="s">
        <v>27</v>
      </c>
      <c r="U76" s="12">
        <v>1000</v>
      </c>
    </row>
    <row r="77" spans="1:21" ht="15" hidden="1" customHeight="1" x14ac:dyDescent="0.25">
      <c r="A77" s="2">
        <v>75</v>
      </c>
      <c r="B77" s="12" t="s">
        <v>19</v>
      </c>
      <c r="C77" s="12">
        <v>2024</v>
      </c>
      <c r="D77" s="12" t="s">
        <v>663</v>
      </c>
      <c r="E77" s="12" t="s">
        <v>763</v>
      </c>
      <c r="F77" s="12">
        <v>34</v>
      </c>
      <c r="G77" s="12" t="s">
        <v>764</v>
      </c>
      <c r="H77" s="12">
        <v>2024100614</v>
      </c>
      <c r="I77" s="2" t="s">
        <v>23</v>
      </c>
      <c r="J77" s="12">
        <v>3</v>
      </c>
      <c r="K77" s="12" t="s">
        <v>24</v>
      </c>
      <c r="L77" s="12">
        <v>88.5</v>
      </c>
      <c r="M77" s="12">
        <v>7</v>
      </c>
      <c r="N77" s="12">
        <v>0.15560000000000002</v>
      </c>
      <c r="O77" s="12">
        <v>92.28</v>
      </c>
      <c r="P77" s="12">
        <v>4</v>
      </c>
      <c r="Q77" s="12">
        <v>8.8900000000000007E-2</v>
      </c>
      <c r="R77" s="12" t="s">
        <v>56</v>
      </c>
      <c r="S77" s="12" t="s">
        <v>765</v>
      </c>
      <c r="T77" s="12" t="s">
        <v>27</v>
      </c>
      <c r="U77" s="12">
        <v>1000</v>
      </c>
    </row>
    <row r="78" spans="1:21" ht="15" hidden="1" customHeight="1" x14ac:dyDescent="0.25">
      <c r="A78" s="2">
        <v>76</v>
      </c>
      <c r="B78" s="13" t="s">
        <v>19</v>
      </c>
      <c r="C78" s="12">
        <v>2022</v>
      </c>
      <c r="D78" s="13" t="s">
        <v>28</v>
      </c>
      <c r="E78" s="13" t="s">
        <v>34</v>
      </c>
      <c r="F78" s="13">
        <v>39</v>
      </c>
      <c r="G78" s="13" t="s">
        <v>83</v>
      </c>
      <c r="H78" s="14" t="s">
        <v>84</v>
      </c>
      <c r="I78" s="13" t="s">
        <v>23</v>
      </c>
      <c r="J78" s="13">
        <v>1.27</v>
      </c>
      <c r="K78" s="13" t="s">
        <v>24</v>
      </c>
      <c r="L78" s="13">
        <v>3.274</v>
      </c>
      <c r="M78" s="13">
        <v>71</v>
      </c>
      <c r="N78" s="19">
        <v>0.32718894009216598</v>
      </c>
      <c r="O78" s="13">
        <v>91.771000000000001</v>
      </c>
      <c r="P78" s="13">
        <v>76</v>
      </c>
      <c r="Q78" s="19">
        <v>0.2676</v>
      </c>
      <c r="R78" s="12" t="s">
        <v>66</v>
      </c>
      <c r="S78" s="27" t="s">
        <v>85</v>
      </c>
      <c r="T78" s="13" t="s">
        <v>24</v>
      </c>
      <c r="U78" s="12">
        <v>2000</v>
      </c>
    </row>
    <row r="79" spans="1:21" ht="15" hidden="1" customHeight="1" x14ac:dyDescent="0.25">
      <c r="A79" s="2">
        <v>77</v>
      </c>
      <c r="B79" s="12" t="s">
        <v>19</v>
      </c>
      <c r="C79" s="12">
        <v>2022</v>
      </c>
      <c r="D79" s="12" t="s">
        <v>39</v>
      </c>
      <c r="E79" s="12" t="s">
        <v>20</v>
      </c>
      <c r="F79" s="12">
        <v>29</v>
      </c>
      <c r="G79" s="12" t="s">
        <v>64</v>
      </c>
      <c r="H79" s="16" t="s">
        <v>65</v>
      </c>
      <c r="I79" s="12" t="s">
        <v>23</v>
      </c>
      <c r="J79" s="12">
        <v>1.74</v>
      </c>
      <c r="K79" s="12" t="s">
        <v>24</v>
      </c>
      <c r="L79" s="12">
        <v>3.2429999999999999</v>
      </c>
      <c r="M79" s="12">
        <v>13</v>
      </c>
      <c r="N79" s="18">
        <v>0.44800000000000001</v>
      </c>
      <c r="O79" s="12">
        <v>89.301000000000002</v>
      </c>
      <c r="P79" s="12">
        <v>10</v>
      </c>
      <c r="Q79" s="18">
        <v>0.34399999999999997</v>
      </c>
      <c r="R79" s="12" t="s">
        <v>66</v>
      </c>
      <c r="S79" s="16" t="s">
        <v>67</v>
      </c>
      <c r="T79" s="12" t="s">
        <v>24</v>
      </c>
      <c r="U79" s="12">
        <v>2000</v>
      </c>
    </row>
    <row r="80" spans="1:21" ht="15" hidden="1" customHeight="1" x14ac:dyDescent="0.25">
      <c r="A80" s="2">
        <v>78</v>
      </c>
      <c r="B80" s="36" t="s">
        <v>19</v>
      </c>
      <c r="C80" s="37">
        <v>2023</v>
      </c>
      <c r="D80" s="37" t="s">
        <v>28</v>
      </c>
      <c r="E80" s="37" t="s">
        <v>474</v>
      </c>
      <c r="F80" s="37">
        <v>39</v>
      </c>
      <c r="G80" s="37" t="s">
        <v>548</v>
      </c>
      <c r="H80" s="37">
        <v>1023006403</v>
      </c>
      <c r="I80" s="37" t="s">
        <v>662</v>
      </c>
      <c r="J80" s="37">
        <v>3.45</v>
      </c>
      <c r="K80" s="37" t="s">
        <v>24</v>
      </c>
      <c r="L80" s="37">
        <v>4.165</v>
      </c>
      <c r="M80" s="37">
        <v>8</v>
      </c>
      <c r="N80" s="37">
        <v>0.2051</v>
      </c>
      <c r="O80" s="37">
        <v>95.204999999999998</v>
      </c>
      <c r="P80" s="37">
        <v>18</v>
      </c>
      <c r="Q80" s="37">
        <v>0.46150000000000002</v>
      </c>
      <c r="R80" s="12" t="s">
        <v>66</v>
      </c>
      <c r="S80" s="16" t="s">
        <v>549</v>
      </c>
      <c r="T80" s="37" t="s">
        <v>27</v>
      </c>
      <c r="U80" s="37">
        <v>2000</v>
      </c>
    </row>
    <row r="81" spans="1:21" ht="15" hidden="1" customHeight="1" x14ac:dyDescent="0.25">
      <c r="A81" s="2">
        <v>79</v>
      </c>
      <c r="B81" s="36" t="s">
        <v>19</v>
      </c>
      <c r="C81" s="37">
        <v>2023</v>
      </c>
      <c r="D81" s="37" t="s">
        <v>28</v>
      </c>
      <c r="E81" s="37" t="s">
        <v>450</v>
      </c>
      <c r="F81" s="37">
        <v>38</v>
      </c>
      <c r="G81" s="37" t="s">
        <v>538</v>
      </c>
      <c r="H81" s="37">
        <v>1023006748</v>
      </c>
      <c r="I81" s="36" t="s">
        <v>662</v>
      </c>
      <c r="J81" s="37">
        <v>3.2759999999999998</v>
      </c>
      <c r="K81" s="37" t="s">
        <v>24</v>
      </c>
      <c r="L81" s="37">
        <v>4.1639999999999997</v>
      </c>
      <c r="M81" s="37">
        <v>11</v>
      </c>
      <c r="N81" s="37">
        <v>0.28949999999999998</v>
      </c>
      <c r="O81" s="37">
        <v>96.4</v>
      </c>
      <c r="P81" s="37">
        <v>19</v>
      </c>
      <c r="Q81" s="37">
        <v>0.5</v>
      </c>
      <c r="R81" s="12" t="s">
        <v>66</v>
      </c>
      <c r="S81" s="16" t="s">
        <v>539</v>
      </c>
      <c r="T81" s="37" t="s">
        <v>24</v>
      </c>
      <c r="U81" s="37">
        <v>2000</v>
      </c>
    </row>
    <row r="82" spans="1:21" ht="15" hidden="1" customHeight="1" x14ac:dyDescent="0.25">
      <c r="A82" s="2">
        <v>80</v>
      </c>
      <c r="B82" s="2" t="s">
        <v>19</v>
      </c>
      <c r="C82" s="38">
        <v>2024</v>
      </c>
      <c r="D82" s="38" t="s">
        <v>302</v>
      </c>
      <c r="E82" s="38" t="s">
        <v>316</v>
      </c>
      <c r="F82" s="38">
        <v>34</v>
      </c>
      <c r="G82" s="38" t="s">
        <v>376</v>
      </c>
      <c r="H82" s="38">
        <v>1024004204</v>
      </c>
      <c r="I82" s="38" t="s">
        <v>23</v>
      </c>
      <c r="J82" s="38">
        <v>2.87</v>
      </c>
      <c r="K82" s="38" t="s">
        <v>24</v>
      </c>
      <c r="L82" s="38">
        <v>3.7669999999999999</v>
      </c>
      <c r="M82" s="38">
        <v>17</v>
      </c>
      <c r="N82" s="40">
        <v>0.48570000000000002</v>
      </c>
      <c r="O82" s="38">
        <v>95.968999999999994</v>
      </c>
      <c r="P82" s="38">
        <v>10</v>
      </c>
      <c r="Q82" s="40">
        <v>0.28570000000000001</v>
      </c>
      <c r="R82" s="12" t="s">
        <v>66</v>
      </c>
      <c r="S82" s="41" t="s">
        <v>377</v>
      </c>
      <c r="T82" s="38" t="s">
        <v>27</v>
      </c>
      <c r="U82" s="38">
        <v>2000</v>
      </c>
    </row>
    <row r="83" spans="1:21" ht="15" hidden="1" customHeight="1" x14ac:dyDescent="0.25">
      <c r="A83" s="2">
        <v>81</v>
      </c>
      <c r="B83" s="2" t="s">
        <v>19</v>
      </c>
      <c r="C83" s="38">
        <v>2024</v>
      </c>
      <c r="D83" s="38" t="s">
        <v>302</v>
      </c>
      <c r="E83" s="38" t="s">
        <v>380</v>
      </c>
      <c r="F83" s="38">
        <v>35</v>
      </c>
      <c r="G83" s="38" t="s">
        <v>381</v>
      </c>
      <c r="H83" s="38">
        <v>1024002565</v>
      </c>
      <c r="I83" s="38" t="s">
        <v>23</v>
      </c>
      <c r="J83" s="38">
        <v>2.4710000000000001</v>
      </c>
      <c r="K83" s="38" t="s">
        <v>24</v>
      </c>
      <c r="L83" s="38">
        <v>3.73</v>
      </c>
      <c r="M83" s="38">
        <v>4</v>
      </c>
      <c r="N83" s="40">
        <v>0.1142</v>
      </c>
      <c r="O83" s="38">
        <v>93.11</v>
      </c>
      <c r="P83" s="38">
        <v>4</v>
      </c>
      <c r="Q83" s="40">
        <v>0.1142</v>
      </c>
      <c r="R83" s="12" t="s">
        <v>66</v>
      </c>
      <c r="S83" s="41" t="s">
        <v>382</v>
      </c>
      <c r="T83" s="38" t="s">
        <v>27</v>
      </c>
      <c r="U83" s="38">
        <v>2000</v>
      </c>
    </row>
    <row r="84" spans="1:21" ht="15" hidden="1" customHeight="1" x14ac:dyDescent="0.25">
      <c r="A84" s="2">
        <v>82</v>
      </c>
      <c r="B84" s="2" t="s">
        <v>19</v>
      </c>
      <c r="C84" s="12">
        <v>2022</v>
      </c>
      <c r="D84" s="12" t="s">
        <v>28</v>
      </c>
      <c r="E84" s="12" t="s">
        <v>748</v>
      </c>
      <c r="F84" s="12">
        <v>36</v>
      </c>
      <c r="G84" s="12" t="s">
        <v>749</v>
      </c>
      <c r="H84" s="12" t="s">
        <v>750</v>
      </c>
      <c r="I84" s="12" t="s">
        <v>23</v>
      </c>
      <c r="J84" s="12">
        <v>3.5</v>
      </c>
      <c r="K84" s="12" t="s">
        <v>24</v>
      </c>
      <c r="L84" s="12">
        <v>93</v>
      </c>
      <c r="M84" s="12">
        <v>4</v>
      </c>
      <c r="N84" s="12">
        <v>0.11109999999999999</v>
      </c>
      <c r="O84" s="12">
        <v>91.3</v>
      </c>
      <c r="P84" s="12">
        <v>13</v>
      </c>
      <c r="Q84" s="12">
        <v>0.36109999999999998</v>
      </c>
      <c r="R84" s="12" t="s">
        <v>66</v>
      </c>
      <c r="S84" s="12" t="s">
        <v>751</v>
      </c>
      <c r="T84" s="12" t="s">
        <v>27</v>
      </c>
      <c r="U84" s="12">
        <v>2000</v>
      </c>
    </row>
    <row r="85" spans="1:21" ht="15" hidden="1" customHeight="1" x14ac:dyDescent="0.25">
      <c r="A85" s="2">
        <v>83</v>
      </c>
      <c r="B85" s="2" t="s">
        <v>19</v>
      </c>
      <c r="C85" s="12">
        <v>2024</v>
      </c>
      <c r="D85" s="12" t="s">
        <v>28</v>
      </c>
      <c r="E85" s="12" t="s">
        <v>758</v>
      </c>
      <c r="F85" s="12">
        <v>35</v>
      </c>
      <c r="G85" s="12" t="s">
        <v>761</v>
      </c>
      <c r="H85" s="12">
        <v>2024100594</v>
      </c>
      <c r="I85" s="12" t="s">
        <v>23</v>
      </c>
      <c r="J85" s="12">
        <v>3.8</v>
      </c>
      <c r="K85" s="12" t="s">
        <v>24</v>
      </c>
      <c r="L85" s="12">
        <v>89.83</v>
      </c>
      <c r="M85" s="12">
        <v>2</v>
      </c>
      <c r="N85" s="12">
        <v>4.4400000000000002E-2</v>
      </c>
      <c r="O85" s="12">
        <v>93.68</v>
      </c>
      <c r="P85" s="12">
        <v>3</v>
      </c>
      <c r="Q85" s="12">
        <v>6.6699999999999995E-2</v>
      </c>
      <c r="R85" s="12" t="s">
        <v>66</v>
      </c>
      <c r="S85" s="12" t="s">
        <v>762</v>
      </c>
      <c r="T85" s="12" t="s">
        <v>27</v>
      </c>
      <c r="U85" s="12">
        <v>2000</v>
      </c>
    </row>
    <row r="86" spans="1:21" ht="15" hidden="1" customHeight="1" x14ac:dyDescent="0.25">
      <c r="A86" s="2">
        <v>84</v>
      </c>
      <c r="B86" s="2" t="s">
        <v>19</v>
      </c>
      <c r="C86" s="12">
        <v>2022</v>
      </c>
      <c r="D86" s="12" t="s">
        <v>28</v>
      </c>
      <c r="E86" s="12" t="s">
        <v>34</v>
      </c>
      <c r="F86" s="12">
        <v>39</v>
      </c>
      <c r="G86" s="12" t="s">
        <v>35</v>
      </c>
      <c r="H86" s="15" t="s">
        <v>36</v>
      </c>
      <c r="I86" s="12" t="s">
        <v>23</v>
      </c>
      <c r="J86" s="12">
        <v>3.016</v>
      </c>
      <c r="K86" s="12" t="s">
        <v>24</v>
      </c>
      <c r="L86" s="12">
        <v>4.117</v>
      </c>
      <c r="M86" s="12">
        <v>1</v>
      </c>
      <c r="N86" s="18">
        <v>2.5600000000000001E-2</v>
      </c>
      <c r="O86" s="12">
        <v>94.953000000000003</v>
      </c>
      <c r="P86" s="12">
        <v>7</v>
      </c>
      <c r="Q86" s="18">
        <v>0.17949999999999999</v>
      </c>
      <c r="R86" s="12" t="s">
        <v>37</v>
      </c>
      <c r="S86" s="25" t="s">
        <v>38</v>
      </c>
      <c r="T86" s="12" t="s">
        <v>27</v>
      </c>
      <c r="U86" s="12">
        <v>5000</v>
      </c>
    </row>
    <row r="87" spans="1:21" ht="15" hidden="1" customHeight="1" x14ac:dyDescent="0.25">
      <c r="A87" s="2">
        <v>85</v>
      </c>
      <c r="B87" s="36" t="s">
        <v>19</v>
      </c>
      <c r="C87" s="37">
        <v>2023</v>
      </c>
      <c r="D87" s="37" t="s">
        <v>28</v>
      </c>
      <c r="E87" s="37" t="s">
        <v>474</v>
      </c>
      <c r="F87" s="37">
        <v>39</v>
      </c>
      <c r="G87" s="37" t="s">
        <v>532</v>
      </c>
      <c r="H87" s="37">
        <v>1023000326</v>
      </c>
      <c r="I87" s="37" t="s">
        <v>662</v>
      </c>
      <c r="J87" s="37">
        <v>3.5</v>
      </c>
      <c r="K87" s="37" t="s">
        <v>24</v>
      </c>
      <c r="L87" s="37">
        <v>4.492</v>
      </c>
      <c r="M87" s="37">
        <v>1</v>
      </c>
      <c r="N87" s="37">
        <v>2.5600000000000001E-2</v>
      </c>
      <c r="O87" s="37">
        <v>98.944000000000003</v>
      </c>
      <c r="P87" s="37">
        <v>7</v>
      </c>
      <c r="Q87" s="39">
        <v>0.17949999999999999</v>
      </c>
      <c r="R87" s="12" t="s">
        <v>37</v>
      </c>
      <c r="S87" s="16" t="s">
        <v>597</v>
      </c>
      <c r="T87" s="37" t="s">
        <v>27</v>
      </c>
      <c r="U87" s="37">
        <v>5000</v>
      </c>
    </row>
    <row r="88" spans="1:21" ht="15" hidden="1" customHeight="1" x14ac:dyDescent="0.25">
      <c r="A88" s="2">
        <v>86</v>
      </c>
      <c r="B88" s="12" t="s">
        <v>19</v>
      </c>
      <c r="C88" s="38">
        <v>2024</v>
      </c>
      <c r="D88" s="42" t="s">
        <v>302</v>
      </c>
      <c r="E88" s="38" t="s">
        <v>303</v>
      </c>
      <c r="F88" s="38">
        <v>30</v>
      </c>
      <c r="G88" s="38" t="s">
        <v>304</v>
      </c>
      <c r="H88" s="38">
        <v>1024002714</v>
      </c>
      <c r="I88" s="38" t="s">
        <v>23</v>
      </c>
      <c r="J88" s="38">
        <v>3.3</v>
      </c>
      <c r="K88" s="38" t="s">
        <v>24</v>
      </c>
      <c r="L88" s="38">
        <v>4.2270000000000003</v>
      </c>
      <c r="M88" s="38">
        <v>2</v>
      </c>
      <c r="N88" s="40">
        <v>6.6699999999999995E-2</v>
      </c>
      <c r="O88" s="38">
        <v>98.989000000000004</v>
      </c>
      <c r="P88" s="38">
        <v>1</v>
      </c>
      <c r="Q88" s="40">
        <v>3.3300000000000003E-2</v>
      </c>
      <c r="R88" s="12" t="s">
        <v>37</v>
      </c>
      <c r="S88" s="41" t="s">
        <v>305</v>
      </c>
      <c r="T88" s="38" t="s">
        <v>27</v>
      </c>
      <c r="U88" s="38">
        <v>5000</v>
      </c>
    </row>
    <row r="89" spans="1:21" ht="15" hidden="1" customHeight="1" x14ac:dyDescent="0.25">
      <c r="A89" s="2">
        <v>87</v>
      </c>
      <c r="B89" s="12" t="s">
        <v>19</v>
      </c>
      <c r="C89" s="38">
        <v>2024</v>
      </c>
      <c r="D89" s="38" t="s">
        <v>302</v>
      </c>
      <c r="E89" s="38" t="s">
        <v>303</v>
      </c>
      <c r="F89" s="38">
        <v>30</v>
      </c>
      <c r="G89" s="38" t="s">
        <v>306</v>
      </c>
      <c r="H89" s="38">
        <v>1024002692</v>
      </c>
      <c r="I89" s="38" t="s">
        <v>23</v>
      </c>
      <c r="J89" s="38">
        <v>2.76</v>
      </c>
      <c r="K89" s="38" t="s">
        <v>24</v>
      </c>
      <c r="L89" s="38">
        <v>4.1529999999999996</v>
      </c>
      <c r="M89" s="38">
        <v>3</v>
      </c>
      <c r="N89" s="40">
        <v>0.1</v>
      </c>
      <c r="O89" s="38">
        <v>96.171000000000006</v>
      </c>
      <c r="P89" s="38">
        <v>4</v>
      </c>
      <c r="Q89" s="40">
        <v>0.1333</v>
      </c>
      <c r="R89" s="12" t="s">
        <v>37</v>
      </c>
      <c r="S89" s="41" t="s">
        <v>307</v>
      </c>
      <c r="T89" s="38" t="s">
        <v>27</v>
      </c>
      <c r="U89" s="38">
        <v>5000</v>
      </c>
    </row>
    <row r="90" spans="1:21" ht="15" hidden="1" customHeight="1" x14ac:dyDescent="0.25">
      <c r="A90" s="2">
        <v>88</v>
      </c>
      <c r="B90" s="2" t="s">
        <v>19</v>
      </c>
      <c r="C90" s="38">
        <v>2024</v>
      </c>
      <c r="D90" s="38" t="s">
        <v>302</v>
      </c>
      <c r="E90" s="38" t="s">
        <v>303</v>
      </c>
      <c r="F90" s="38">
        <v>30</v>
      </c>
      <c r="G90" s="38" t="s">
        <v>308</v>
      </c>
      <c r="H90" s="38">
        <v>1024002691</v>
      </c>
      <c r="I90" s="42" t="s">
        <v>23</v>
      </c>
      <c r="J90" s="38">
        <v>2.77</v>
      </c>
      <c r="K90" s="38" t="s">
        <v>27</v>
      </c>
      <c r="L90" s="38">
        <v>4.1269999999999998</v>
      </c>
      <c r="M90" s="38">
        <v>4</v>
      </c>
      <c r="N90" s="40">
        <v>0.1333</v>
      </c>
      <c r="O90" s="38">
        <v>95.989000000000004</v>
      </c>
      <c r="P90" s="38">
        <v>6</v>
      </c>
      <c r="Q90" s="44">
        <v>0.2</v>
      </c>
      <c r="R90" s="12" t="s">
        <v>37</v>
      </c>
      <c r="S90" s="41" t="s">
        <v>309</v>
      </c>
      <c r="T90" s="38" t="s">
        <v>27</v>
      </c>
      <c r="U90" s="38">
        <v>5000</v>
      </c>
    </row>
    <row r="91" spans="1:21" ht="15" hidden="1" customHeight="1" x14ac:dyDescent="0.25">
      <c r="A91" s="2">
        <v>89</v>
      </c>
      <c r="B91" s="12" t="s">
        <v>19</v>
      </c>
      <c r="C91" s="12">
        <v>2023</v>
      </c>
      <c r="D91" s="2" t="s">
        <v>663</v>
      </c>
      <c r="E91" s="12" t="s">
        <v>664</v>
      </c>
      <c r="F91" s="12">
        <v>27</v>
      </c>
      <c r="G91" s="12" t="s">
        <v>665</v>
      </c>
      <c r="H91" s="12">
        <v>2023204549</v>
      </c>
      <c r="I91" s="2" t="s">
        <v>23</v>
      </c>
      <c r="J91" s="12">
        <v>3</v>
      </c>
      <c r="K91" s="12" t="s">
        <v>24</v>
      </c>
      <c r="L91" s="12">
        <v>88.19</v>
      </c>
      <c r="M91" s="12">
        <v>11</v>
      </c>
      <c r="N91" s="12">
        <f>11/37</f>
        <v>0.29729729729729731</v>
      </c>
      <c r="O91" s="12">
        <v>57.38</v>
      </c>
      <c r="P91" s="12">
        <v>10</v>
      </c>
      <c r="Q91" s="12">
        <f>10/37</f>
        <v>0.27027027027027029</v>
      </c>
      <c r="R91" s="12" t="s">
        <v>37</v>
      </c>
      <c r="S91" s="12" t="s">
        <v>666</v>
      </c>
      <c r="T91" s="12" t="s">
        <v>27</v>
      </c>
      <c r="U91" s="12">
        <v>5000</v>
      </c>
    </row>
    <row r="92" spans="1:21" ht="15" hidden="1" customHeight="1" x14ac:dyDescent="0.25">
      <c r="A92" s="2">
        <v>90</v>
      </c>
      <c r="B92" s="12" t="s">
        <v>19</v>
      </c>
      <c r="C92" s="12">
        <v>2023</v>
      </c>
      <c r="D92" s="12" t="s">
        <v>28</v>
      </c>
      <c r="E92" s="12" t="s">
        <v>667</v>
      </c>
      <c r="F92" s="12">
        <v>38</v>
      </c>
      <c r="G92" s="12" t="s">
        <v>668</v>
      </c>
      <c r="H92" s="12">
        <v>2023304347</v>
      </c>
      <c r="I92" s="2" t="s">
        <v>23</v>
      </c>
      <c r="J92" s="12">
        <v>3</v>
      </c>
      <c r="K92" s="12" t="s">
        <v>24</v>
      </c>
      <c r="L92" s="12">
        <v>86.83</v>
      </c>
      <c r="M92" s="12">
        <v>122</v>
      </c>
      <c r="N92" s="12">
        <f>122/188</f>
        <v>0.64893617021276595</v>
      </c>
      <c r="O92" s="12">
        <v>54.41</v>
      </c>
      <c r="P92" s="12">
        <v>51</v>
      </c>
      <c r="Q92" s="12">
        <f>51/188</f>
        <v>0.27127659574468083</v>
      </c>
      <c r="R92" s="12" t="s">
        <v>37</v>
      </c>
      <c r="S92" s="12" t="s">
        <v>669</v>
      </c>
      <c r="T92" s="12" t="s">
        <v>27</v>
      </c>
      <c r="U92" s="12">
        <v>5000</v>
      </c>
    </row>
    <row r="93" spans="1:21" ht="15" hidden="1" customHeight="1" x14ac:dyDescent="0.25">
      <c r="A93" s="2">
        <v>91</v>
      </c>
      <c r="B93" s="12" t="s">
        <v>19</v>
      </c>
      <c r="C93" s="12">
        <v>2024</v>
      </c>
      <c r="D93" s="2" t="s">
        <v>663</v>
      </c>
      <c r="E93" s="12" t="s">
        <v>710</v>
      </c>
      <c r="F93" s="12">
        <v>28</v>
      </c>
      <c r="G93" s="12" t="s">
        <v>711</v>
      </c>
      <c r="H93" s="12">
        <v>2024204613</v>
      </c>
      <c r="I93" s="2" t="s">
        <v>23</v>
      </c>
      <c r="J93" s="12">
        <v>2.2000000000000002</v>
      </c>
      <c r="K93" s="12" t="s">
        <v>24</v>
      </c>
      <c r="L93" s="12">
        <v>88.35</v>
      </c>
      <c r="M93" s="12">
        <v>9</v>
      </c>
      <c r="N93" s="12">
        <v>0.3</v>
      </c>
      <c r="O93" s="12">
        <v>135.1</v>
      </c>
      <c r="P93" s="12">
        <v>1</v>
      </c>
      <c r="Q93" s="12">
        <v>0.33</v>
      </c>
      <c r="R93" s="12" t="s">
        <v>37</v>
      </c>
      <c r="S93" s="12" t="s">
        <v>712</v>
      </c>
      <c r="T93" s="12" t="s">
        <v>27</v>
      </c>
      <c r="U93" s="12">
        <v>5000</v>
      </c>
    </row>
    <row r="94" spans="1:21" ht="15" hidden="1" customHeight="1" x14ac:dyDescent="0.25">
      <c r="A94" s="2">
        <v>92</v>
      </c>
      <c r="B94" s="12" t="s">
        <v>19</v>
      </c>
      <c r="C94" s="12">
        <v>2024</v>
      </c>
      <c r="D94" s="12" t="s">
        <v>28</v>
      </c>
      <c r="E94" s="12" t="s">
        <v>713</v>
      </c>
      <c r="F94" s="12">
        <v>39</v>
      </c>
      <c r="G94" s="12" t="s">
        <v>714</v>
      </c>
      <c r="H94" s="12">
        <v>2024304378</v>
      </c>
      <c r="I94" s="2" t="s">
        <v>23</v>
      </c>
      <c r="J94" s="12">
        <v>2</v>
      </c>
      <c r="K94" s="12" t="s">
        <v>24</v>
      </c>
      <c r="L94" s="12">
        <v>83.64</v>
      </c>
      <c r="M94" s="12">
        <v>173</v>
      </c>
      <c r="N94" s="12">
        <v>0.88700000000000001</v>
      </c>
      <c r="O94" s="12">
        <v>87.75</v>
      </c>
      <c r="P94" s="12">
        <v>45</v>
      </c>
      <c r="Q94" s="12">
        <v>0.23</v>
      </c>
      <c r="R94" s="12" t="s">
        <v>37</v>
      </c>
      <c r="S94" s="12" t="s">
        <v>715</v>
      </c>
      <c r="T94" s="12" t="s">
        <v>27</v>
      </c>
      <c r="U94" s="12">
        <v>5000</v>
      </c>
    </row>
    <row r="95" spans="1:21" ht="15" hidden="1" customHeight="1" x14ac:dyDescent="0.25">
      <c r="A95" s="2">
        <v>93</v>
      </c>
      <c r="B95" s="12" t="s">
        <v>19</v>
      </c>
      <c r="C95" s="12">
        <v>2024</v>
      </c>
      <c r="D95" s="12" t="s">
        <v>28</v>
      </c>
      <c r="E95" s="12" t="s">
        <v>716</v>
      </c>
      <c r="F95" s="12">
        <v>38</v>
      </c>
      <c r="G95" s="12" t="s">
        <v>717</v>
      </c>
      <c r="H95" s="12">
        <v>2024304432</v>
      </c>
      <c r="I95" s="2" t="s">
        <v>23</v>
      </c>
      <c r="J95" s="12">
        <v>2.2999999999999998</v>
      </c>
      <c r="K95" s="12" t="s">
        <v>24</v>
      </c>
      <c r="L95" s="12">
        <v>86.65</v>
      </c>
      <c r="M95" s="12">
        <v>101</v>
      </c>
      <c r="N95" s="12">
        <v>0.51800000000000002</v>
      </c>
      <c r="O95" s="12">
        <v>92.05</v>
      </c>
      <c r="P95" s="12">
        <v>11</v>
      </c>
      <c r="Q95" s="12">
        <v>5.5999999999999994E-2</v>
      </c>
      <c r="R95" s="12" t="s">
        <v>37</v>
      </c>
      <c r="S95" s="12" t="s">
        <v>718</v>
      </c>
      <c r="T95" s="12" t="s">
        <v>27</v>
      </c>
      <c r="U95" s="12">
        <v>5000</v>
      </c>
    </row>
    <row r="96" spans="1:21" ht="15" hidden="1" customHeight="1" x14ac:dyDescent="0.25">
      <c r="A96" s="2">
        <v>94</v>
      </c>
      <c r="B96" s="12" t="s">
        <v>19</v>
      </c>
      <c r="C96" s="12">
        <v>2022</v>
      </c>
      <c r="D96" s="12" t="s">
        <v>28</v>
      </c>
      <c r="E96" s="12" t="s">
        <v>125</v>
      </c>
      <c r="F96" s="12">
        <v>34</v>
      </c>
      <c r="G96" s="12" t="s">
        <v>126</v>
      </c>
      <c r="H96" s="15" t="s">
        <v>127</v>
      </c>
      <c r="I96" s="12" t="s">
        <v>23</v>
      </c>
      <c r="J96" s="12">
        <v>2.7029999999999998</v>
      </c>
      <c r="K96" s="12" t="s">
        <v>24</v>
      </c>
      <c r="L96" s="12">
        <v>3.6619999999999999</v>
      </c>
      <c r="M96" s="12">
        <v>2</v>
      </c>
      <c r="N96" s="18">
        <v>5.8799999999999998E-2</v>
      </c>
      <c r="O96" s="12">
        <v>95.534000000000006</v>
      </c>
      <c r="P96" s="12">
        <v>1</v>
      </c>
      <c r="Q96" s="18">
        <v>2.9399999999999999E-2</v>
      </c>
      <c r="R96" s="12" t="s">
        <v>128</v>
      </c>
      <c r="S96" s="25" t="s">
        <v>129</v>
      </c>
      <c r="T96" s="12" t="s">
        <v>27</v>
      </c>
      <c r="U96" s="12">
        <v>10000</v>
      </c>
    </row>
    <row r="97" spans="1:21" ht="15" hidden="1" customHeight="1" x14ac:dyDescent="0.25">
      <c r="A97" s="2">
        <v>95</v>
      </c>
      <c r="B97" s="2" t="s">
        <v>19</v>
      </c>
      <c r="C97" s="12">
        <v>2023</v>
      </c>
      <c r="D97" s="12" t="s">
        <v>28</v>
      </c>
      <c r="E97" s="12" t="s">
        <v>667</v>
      </c>
      <c r="F97" s="12">
        <v>38</v>
      </c>
      <c r="G97" s="12" t="s">
        <v>670</v>
      </c>
      <c r="H97" s="12">
        <v>2023304382</v>
      </c>
      <c r="I97" s="12" t="s">
        <v>23</v>
      </c>
      <c r="J97" s="12">
        <v>2.8</v>
      </c>
      <c r="K97" s="12" t="s">
        <v>24</v>
      </c>
      <c r="L97" s="12">
        <v>86.39</v>
      </c>
      <c r="M97" s="12">
        <v>28</v>
      </c>
      <c r="N97" s="12">
        <f>28/188</f>
        <v>0.14893617021276595</v>
      </c>
      <c r="O97" s="12">
        <v>65.959999999999994</v>
      </c>
      <c r="P97" s="12">
        <v>18</v>
      </c>
      <c r="Q97" s="12">
        <f>18/188</f>
        <v>9.5744680851063829E-2</v>
      </c>
      <c r="R97" s="12" t="s">
        <v>128</v>
      </c>
      <c r="S97" s="12" t="s">
        <v>671</v>
      </c>
      <c r="T97" s="12" t="s">
        <v>27</v>
      </c>
      <c r="U97" s="12">
        <v>10000</v>
      </c>
    </row>
    <row r="98" spans="1:21" ht="15" hidden="1" customHeight="1" x14ac:dyDescent="0.25">
      <c r="A98" s="2">
        <v>96</v>
      </c>
      <c r="B98" s="2" t="s">
        <v>19</v>
      </c>
      <c r="C98" s="12">
        <v>2024</v>
      </c>
      <c r="D98" s="12" t="s">
        <v>28</v>
      </c>
      <c r="E98" s="12" t="s">
        <v>719</v>
      </c>
      <c r="F98" s="12">
        <v>30</v>
      </c>
      <c r="G98" s="12" t="s">
        <v>720</v>
      </c>
      <c r="H98" s="12">
        <v>2024204346</v>
      </c>
      <c r="I98" s="12" t="s">
        <v>23</v>
      </c>
      <c r="J98" s="12">
        <v>1.5</v>
      </c>
      <c r="K98" s="12" t="s">
        <v>24</v>
      </c>
      <c r="L98" s="12">
        <v>88.12</v>
      </c>
      <c r="M98" s="12">
        <v>14</v>
      </c>
      <c r="N98" s="12">
        <v>0.18899999999999997</v>
      </c>
      <c r="O98" s="12">
        <v>94.08</v>
      </c>
      <c r="P98" s="12">
        <v>6</v>
      </c>
      <c r="Q98" s="12">
        <v>8.1000000000000003E-2</v>
      </c>
      <c r="R98" s="12" t="s">
        <v>128</v>
      </c>
      <c r="S98" s="12" t="s">
        <v>721</v>
      </c>
      <c r="T98" s="12" t="s">
        <v>27</v>
      </c>
      <c r="U98" s="12">
        <v>10000</v>
      </c>
    </row>
    <row r="99" spans="1:21" ht="15" hidden="1" customHeight="1" x14ac:dyDescent="0.25">
      <c r="A99" s="2">
        <v>97</v>
      </c>
      <c r="B99" s="12" t="s">
        <v>19</v>
      </c>
      <c r="C99" s="12">
        <v>2022</v>
      </c>
      <c r="D99" s="2" t="s">
        <v>28</v>
      </c>
      <c r="E99" s="12" t="s">
        <v>133</v>
      </c>
      <c r="F99" s="12">
        <v>39</v>
      </c>
      <c r="G99" s="12" t="s">
        <v>110</v>
      </c>
      <c r="H99" s="15" t="s">
        <v>111</v>
      </c>
      <c r="I99" s="12" t="s">
        <v>23</v>
      </c>
      <c r="J99" s="12">
        <v>3.1</v>
      </c>
      <c r="K99" s="13" t="s">
        <v>24</v>
      </c>
      <c r="L99" s="12">
        <v>3.66</v>
      </c>
      <c r="M99" s="12">
        <v>7</v>
      </c>
      <c r="N99" s="18">
        <v>0.17949999999999999</v>
      </c>
      <c r="O99" s="20">
        <v>92.62</v>
      </c>
      <c r="P99" s="12">
        <v>13</v>
      </c>
      <c r="Q99" s="18">
        <v>0.33329999999999999</v>
      </c>
      <c r="R99" s="12" t="s">
        <v>112</v>
      </c>
      <c r="S99" s="25" t="s">
        <v>113</v>
      </c>
      <c r="T99" s="12" t="s">
        <v>27</v>
      </c>
      <c r="U99" s="12">
        <v>2000</v>
      </c>
    </row>
    <row r="100" spans="1:21" ht="15" hidden="1" customHeight="1" x14ac:dyDescent="0.25">
      <c r="A100" s="2">
        <v>98</v>
      </c>
      <c r="B100" s="12" t="s">
        <v>19</v>
      </c>
      <c r="C100" s="12">
        <v>2022</v>
      </c>
      <c r="D100" s="2" t="s">
        <v>28</v>
      </c>
      <c r="E100" s="12" t="s">
        <v>29</v>
      </c>
      <c r="F100" s="12">
        <v>35</v>
      </c>
      <c r="G100" s="12" t="s">
        <v>206</v>
      </c>
      <c r="H100" s="15" t="s">
        <v>207</v>
      </c>
      <c r="I100" s="12" t="s">
        <v>23</v>
      </c>
      <c r="J100" s="12">
        <v>2.5099999999999998</v>
      </c>
      <c r="K100" s="12" t="s">
        <v>24</v>
      </c>
      <c r="L100" s="12">
        <v>3.6619999999999999</v>
      </c>
      <c r="M100" s="12">
        <v>8</v>
      </c>
      <c r="N100" s="17">
        <v>0.2286</v>
      </c>
      <c r="O100" s="12">
        <v>93.433999999999997</v>
      </c>
      <c r="P100" s="12">
        <v>11</v>
      </c>
      <c r="Q100" s="21">
        <v>0.31430000000000002</v>
      </c>
      <c r="R100" s="12" t="s">
        <v>112</v>
      </c>
      <c r="S100" s="25" t="s">
        <v>208</v>
      </c>
      <c r="T100" s="12" t="s">
        <v>27</v>
      </c>
      <c r="U100" s="12">
        <v>2000</v>
      </c>
    </row>
    <row r="101" spans="1:21" ht="15" hidden="1" customHeight="1" x14ac:dyDescent="0.25">
      <c r="A101" s="2">
        <v>99</v>
      </c>
      <c r="B101" s="2" t="s">
        <v>19</v>
      </c>
      <c r="C101" s="12">
        <v>2022</v>
      </c>
      <c r="D101" s="12" t="s">
        <v>39</v>
      </c>
      <c r="E101" s="12" t="s">
        <v>40</v>
      </c>
      <c r="F101" s="12">
        <v>30</v>
      </c>
      <c r="G101" s="12" t="s">
        <v>181</v>
      </c>
      <c r="H101" s="15" t="s">
        <v>182</v>
      </c>
      <c r="I101" s="13" t="s">
        <v>23</v>
      </c>
      <c r="J101" s="12">
        <v>3.3439999999999999</v>
      </c>
      <c r="K101" s="12" t="s">
        <v>24</v>
      </c>
      <c r="L101" s="12">
        <v>3.6480000000000001</v>
      </c>
      <c r="M101" s="12">
        <v>11</v>
      </c>
      <c r="N101" s="18">
        <v>0.36670000000000003</v>
      </c>
      <c r="O101" s="12">
        <v>95.135999999999996</v>
      </c>
      <c r="P101" s="12">
        <v>7</v>
      </c>
      <c r="Q101" s="18">
        <v>0.23330000000000001</v>
      </c>
      <c r="R101" s="12" t="s">
        <v>112</v>
      </c>
      <c r="S101" s="25" t="s">
        <v>183</v>
      </c>
      <c r="T101" s="12" t="s">
        <v>27</v>
      </c>
      <c r="U101" s="12">
        <v>2000</v>
      </c>
    </row>
    <row r="102" spans="1:21" ht="15" hidden="1" customHeight="1" x14ac:dyDescent="0.25">
      <c r="A102" s="2">
        <v>100</v>
      </c>
      <c r="B102" s="7" t="s">
        <v>19</v>
      </c>
      <c r="C102" s="12">
        <v>2022</v>
      </c>
      <c r="D102" s="12" t="s">
        <v>39</v>
      </c>
      <c r="E102" s="13" t="s">
        <v>40</v>
      </c>
      <c r="F102" s="13">
        <v>29</v>
      </c>
      <c r="G102" s="13" t="s">
        <v>190</v>
      </c>
      <c r="H102" s="13" t="s">
        <v>191</v>
      </c>
      <c r="I102" s="13" t="s">
        <v>23</v>
      </c>
      <c r="J102" s="13">
        <v>1.6</v>
      </c>
      <c r="K102" s="13" t="s">
        <v>24</v>
      </c>
      <c r="L102" s="13">
        <v>3.6989999999999998</v>
      </c>
      <c r="M102" s="13">
        <v>9</v>
      </c>
      <c r="N102" s="13">
        <v>0.31034482759999998</v>
      </c>
      <c r="O102" s="13">
        <v>92.739000000000004</v>
      </c>
      <c r="P102" s="13">
        <v>13</v>
      </c>
      <c r="Q102" s="13">
        <v>0.44827586209999998</v>
      </c>
      <c r="R102" s="12" t="s">
        <v>112</v>
      </c>
      <c r="S102" s="26" t="s">
        <v>192</v>
      </c>
      <c r="T102" s="13" t="s">
        <v>24</v>
      </c>
      <c r="U102" s="13">
        <v>2000</v>
      </c>
    </row>
    <row r="103" spans="1:21" ht="15" hidden="1" customHeight="1" x14ac:dyDescent="0.25">
      <c r="A103" s="2">
        <v>101</v>
      </c>
      <c r="B103" s="36" t="s">
        <v>19</v>
      </c>
      <c r="C103" s="37">
        <v>2023</v>
      </c>
      <c r="D103" s="37" t="s">
        <v>28</v>
      </c>
      <c r="E103" s="37" t="s">
        <v>474</v>
      </c>
      <c r="F103" s="37">
        <v>39</v>
      </c>
      <c r="G103" s="37" t="s">
        <v>527</v>
      </c>
      <c r="H103" s="37">
        <v>1023006455</v>
      </c>
      <c r="I103" s="37" t="s">
        <v>662</v>
      </c>
      <c r="J103" s="37">
        <v>1.6359999999999999</v>
      </c>
      <c r="K103" s="37" t="s">
        <v>24</v>
      </c>
      <c r="L103" s="37">
        <v>3.242</v>
      </c>
      <c r="M103" s="37">
        <v>34</v>
      </c>
      <c r="N103" s="37">
        <v>0.87180000000000002</v>
      </c>
      <c r="O103" s="37">
        <v>90.433999999999997</v>
      </c>
      <c r="P103" s="37">
        <v>34</v>
      </c>
      <c r="Q103" s="37">
        <v>0.87180000000000002</v>
      </c>
      <c r="R103" s="12" t="s">
        <v>112</v>
      </c>
      <c r="S103" s="16" t="s">
        <v>595</v>
      </c>
      <c r="T103" s="37" t="s">
        <v>27</v>
      </c>
      <c r="U103" s="37">
        <v>2000</v>
      </c>
    </row>
    <row r="104" spans="1:21" ht="15" hidden="1" customHeight="1" x14ac:dyDescent="0.25">
      <c r="A104" s="2">
        <v>102</v>
      </c>
      <c r="B104" s="36" t="s">
        <v>19</v>
      </c>
      <c r="C104" s="37">
        <v>2023</v>
      </c>
      <c r="D104" s="12" t="s">
        <v>39</v>
      </c>
      <c r="E104" s="37" t="s">
        <v>524</v>
      </c>
      <c r="F104" s="37">
        <v>29</v>
      </c>
      <c r="G104" s="37" t="s">
        <v>525</v>
      </c>
      <c r="H104" s="37">
        <v>1023006602</v>
      </c>
      <c r="I104" s="36" t="s">
        <v>662</v>
      </c>
      <c r="J104" s="37">
        <v>3.05</v>
      </c>
      <c r="K104" s="37" t="s">
        <v>24</v>
      </c>
      <c r="L104" s="37">
        <v>3.7709999999999999</v>
      </c>
      <c r="M104" s="37">
        <v>15</v>
      </c>
      <c r="N104" s="37">
        <v>0.51719999999999999</v>
      </c>
      <c r="O104" s="37">
        <v>96.7</v>
      </c>
      <c r="P104" s="37">
        <v>8</v>
      </c>
      <c r="Q104" s="37">
        <v>0.27579999999999999</v>
      </c>
      <c r="R104" s="12" t="s">
        <v>112</v>
      </c>
      <c r="S104" s="16" t="s">
        <v>593</v>
      </c>
      <c r="T104" s="37" t="s">
        <v>27</v>
      </c>
      <c r="U104" s="37">
        <v>2000</v>
      </c>
    </row>
    <row r="105" spans="1:21" ht="15" hidden="1" customHeight="1" x14ac:dyDescent="0.25">
      <c r="A105" s="2">
        <v>103</v>
      </c>
      <c r="B105" s="36" t="s">
        <v>19</v>
      </c>
      <c r="C105" s="37">
        <v>2023</v>
      </c>
      <c r="D105" s="12" t="s">
        <v>39</v>
      </c>
      <c r="E105" s="37" t="s">
        <v>524</v>
      </c>
      <c r="F105" s="37">
        <v>29</v>
      </c>
      <c r="G105" s="37" t="s">
        <v>526</v>
      </c>
      <c r="H105" s="37">
        <v>1023006645</v>
      </c>
      <c r="I105" s="36" t="s">
        <v>662</v>
      </c>
      <c r="J105" s="37">
        <v>2.75</v>
      </c>
      <c r="K105" s="37" t="s">
        <v>24</v>
      </c>
      <c r="L105" s="37">
        <v>3.81</v>
      </c>
      <c r="M105" s="37">
        <v>13</v>
      </c>
      <c r="N105" s="37">
        <v>0.44829999999999998</v>
      </c>
      <c r="O105" s="37">
        <v>96.97</v>
      </c>
      <c r="P105" s="37">
        <v>7</v>
      </c>
      <c r="Q105" s="37">
        <v>0.2414</v>
      </c>
      <c r="R105" s="12" t="s">
        <v>112</v>
      </c>
      <c r="S105" s="16" t="s">
        <v>594</v>
      </c>
      <c r="T105" s="37" t="s">
        <v>27</v>
      </c>
      <c r="U105" s="37">
        <v>2000</v>
      </c>
    </row>
    <row r="106" spans="1:21" ht="15" hidden="1" customHeight="1" x14ac:dyDescent="0.25">
      <c r="A106" s="2">
        <v>104</v>
      </c>
      <c r="B106" s="36" t="s">
        <v>19</v>
      </c>
      <c r="C106" s="37">
        <v>2023</v>
      </c>
      <c r="D106" s="12" t="s">
        <v>39</v>
      </c>
      <c r="E106" s="37" t="s">
        <v>453</v>
      </c>
      <c r="F106" s="37">
        <v>26</v>
      </c>
      <c r="G106" s="37" t="s">
        <v>523</v>
      </c>
      <c r="H106" s="37">
        <v>1023006709</v>
      </c>
      <c r="I106" s="36" t="s">
        <v>662</v>
      </c>
      <c r="J106" s="37">
        <v>1</v>
      </c>
      <c r="K106" s="37" t="s">
        <v>24</v>
      </c>
      <c r="L106" s="37">
        <v>3.1070000000000002</v>
      </c>
      <c r="M106" s="37">
        <v>7</v>
      </c>
      <c r="N106" s="37">
        <v>0.28000000000000003</v>
      </c>
      <c r="O106" s="37">
        <v>90.649000000000001</v>
      </c>
      <c r="P106" s="37">
        <v>2</v>
      </c>
      <c r="Q106" s="37">
        <v>0.08</v>
      </c>
      <c r="R106" s="12" t="s">
        <v>112</v>
      </c>
      <c r="S106" s="16" t="s">
        <v>592</v>
      </c>
      <c r="T106" s="37" t="s">
        <v>27</v>
      </c>
      <c r="U106" s="37">
        <v>2000</v>
      </c>
    </row>
    <row r="107" spans="1:21" ht="15" hidden="1" customHeight="1" x14ac:dyDescent="0.25">
      <c r="A107" s="2">
        <v>105</v>
      </c>
      <c r="B107" s="37" t="s">
        <v>19</v>
      </c>
      <c r="C107" s="37">
        <v>2023</v>
      </c>
      <c r="D107" s="12" t="s">
        <v>52</v>
      </c>
      <c r="E107" s="37" t="s">
        <v>458</v>
      </c>
      <c r="F107" s="37">
        <v>41</v>
      </c>
      <c r="G107" s="37" t="s">
        <v>522</v>
      </c>
      <c r="H107" s="37">
        <v>1023006381</v>
      </c>
      <c r="I107" s="36" t="s">
        <v>662</v>
      </c>
      <c r="J107" s="37">
        <v>1.49</v>
      </c>
      <c r="K107" s="37" t="s">
        <v>24</v>
      </c>
      <c r="L107" s="37">
        <v>3.5190000000000001</v>
      </c>
      <c r="M107" s="37">
        <v>8</v>
      </c>
      <c r="N107" s="37">
        <v>0.19</v>
      </c>
      <c r="O107" s="37">
        <v>92.733000000000004</v>
      </c>
      <c r="P107" s="37">
        <v>0.09</v>
      </c>
      <c r="Q107" s="37">
        <v>0.21</v>
      </c>
      <c r="R107" s="12" t="s">
        <v>112</v>
      </c>
      <c r="S107" s="16" t="s">
        <v>591</v>
      </c>
      <c r="T107" s="37" t="s">
        <v>27</v>
      </c>
      <c r="U107" s="37">
        <v>2000</v>
      </c>
    </row>
    <row r="108" spans="1:21" ht="15" hidden="1" customHeight="1" x14ac:dyDescent="0.25">
      <c r="A108" s="2">
        <v>106</v>
      </c>
      <c r="B108" s="37" t="s">
        <v>19</v>
      </c>
      <c r="C108" s="37">
        <v>2023</v>
      </c>
      <c r="D108" s="2" t="s">
        <v>52</v>
      </c>
      <c r="E108" s="37" t="s">
        <v>500</v>
      </c>
      <c r="F108" s="37">
        <v>39</v>
      </c>
      <c r="G108" s="37" t="s">
        <v>533</v>
      </c>
      <c r="H108" s="37">
        <v>1023006447</v>
      </c>
      <c r="I108" s="37" t="s">
        <v>662</v>
      </c>
      <c r="J108" s="37">
        <v>2.6240000000000001</v>
      </c>
      <c r="K108" s="37" t="s">
        <v>24</v>
      </c>
      <c r="L108" s="37">
        <v>3.5510000000000002</v>
      </c>
      <c r="M108" s="37">
        <v>4</v>
      </c>
      <c r="N108" s="37">
        <v>0.10199999999999999</v>
      </c>
      <c r="O108" s="37">
        <v>94.656999999999996</v>
      </c>
      <c r="P108" s="37">
        <v>3</v>
      </c>
      <c r="Q108" s="37">
        <v>7.6899999999999996E-2</v>
      </c>
      <c r="R108" s="12" t="s">
        <v>112</v>
      </c>
      <c r="S108" s="16" t="s">
        <v>598</v>
      </c>
      <c r="T108" s="37" t="s">
        <v>24</v>
      </c>
      <c r="U108" s="37">
        <v>2000</v>
      </c>
    </row>
    <row r="109" spans="1:21" ht="15" hidden="1" customHeight="1" x14ac:dyDescent="0.25">
      <c r="A109" s="2">
        <v>107</v>
      </c>
      <c r="B109" s="12" t="s">
        <v>19</v>
      </c>
      <c r="C109" s="38">
        <v>2024</v>
      </c>
      <c r="D109" s="38" t="s">
        <v>302</v>
      </c>
      <c r="E109" s="38" t="s">
        <v>316</v>
      </c>
      <c r="F109" s="38">
        <v>35</v>
      </c>
      <c r="G109" s="38" t="s">
        <v>364</v>
      </c>
      <c r="H109" s="38">
        <v>1024002816</v>
      </c>
      <c r="I109" s="38" t="s">
        <v>23</v>
      </c>
      <c r="J109" s="38">
        <v>1.46</v>
      </c>
      <c r="K109" s="38" t="s">
        <v>24</v>
      </c>
      <c r="L109" s="38">
        <v>3.931</v>
      </c>
      <c r="M109" s="38">
        <v>10</v>
      </c>
      <c r="N109" s="44">
        <v>0.28570000000000001</v>
      </c>
      <c r="O109" s="38">
        <v>96.917000000000002</v>
      </c>
      <c r="P109" s="38">
        <v>5</v>
      </c>
      <c r="Q109" s="44">
        <v>0.1429</v>
      </c>
      <c r="R109" s="12" t="s">
        <v>112</v>
      </c>
      <c r="S109" s="41" t="s">
        <v>365</v>
      </c>
      <c r="T109" s="38" t="s">
        <v>27</v>
      </c>
      <c r="U109" s="38">
        <v>2000</v>
      </c>
    </row>
    <row r="110" spans="1:21" ht="15" hidden="1" customHeight="1" x14ac:dyDescent="0.25">
      <c r="A110" s="2">
        <v>108</v>
      </c>
      <c r="B110" s="12" t="s">
        <v>19</v>
      </c>
      <c r="C110" s="38">
        <v>2024</v>
      </c>
      <c r="D110" s="42" t="s">
        <v>302</v>
      </c>
      <c r="E110" s="38" t="s">
        <v>316</v>
      </c>
      <c r="F110" s="38">
        <v>35</v>
      </c>
      <c r="G110" s="38" t="s">
        <v>366</v>
      </c>
      <c r="H110" s="38">
        <v>1024003451</v>
      </c>
      <c r="I110" s="38" t="s">
        <v>23</v>
      </c>
      <c r="J110" s="38">
        <v>2.5</v>
      </c>
      <c r="K110" s="38" t="s">
        <v>24</v>
      </c>
      <c r="L110" s="38">
        <v>3.8940000000000001</v>
      </c>
      <c r="M110" s="38">
        <v>12</v>
      </c>
      <c r="N110" s="40">
        <v>0.34289999999999998</v>
      </c>
      <c r="O110" s="38">
        <v>95.558000000000007</v>
      </c>
      <c r="P110" s="38">
        <v>12</v>
      </c>
      <c r="Q110" s="40">
        <v>0.34200000000000003</v>
      </c>
      <c r="R110" s="12" t="s">
        <v>112</v>
      </c>
      <c r="S110" s="41" t="s">
        <v>367</v>
      </c>
      <c r="T110" s="38" t="s">
        <v>24</v>
      </c>
      <c r="U110" s="38">
        <v>2000</v>
      </c>
    </row>
    <row r="111" spans="1:21" ht="15" hidden="1" customHeight="1" x14ac:dyDescent="0.25">
      <c r="A111" s="2">
        <v>109</v>
      </c>
      <c r="B111" s="12" t="s">
        <v>19</v>
      </c>
      <c r="C111" s="38">
        <v>2024</v>
      </c>
      <c r="D111" s="42" t="s">
        <v>302</v>
      </c>
      <c r="E111" s="38" t="s">
        <v>319</v>
      </c>
      <c r="F111" s="38">
        <v>32</v>
      </c>
      <c r="G111" s="38" t="s">
        <v>362</v>
      </c>
      <c r="H111" s="38">
        <v>1024002450</v>
      </c>
      <c r="I111" s="38" t="s">
        <v>23</v>
      </c>
      <c r="J111" s="38">
        <v>1.875</v>
      </c>
      <c r="K111" s="38" t="s">
        <v>24</v>
      </c>
      <c r="L111" s="38">
        <v>4.0060000000000002</v>
      </c>
      <c r="M111" s="38">
        <v>7</v>
      </c>
      <c r="N111" s="57">
        <v>21.87</v>
      </c>
      <c r="O111" s="38">
        <v>94.891999999999996</v>
      </c>
      <c r="P111" s="38">
        <v>7</v>
      </c>
      <c r="Q111" s="57">
        <v>21.87</v>
      </c>
      <c r="R111" s="12" t="s">
        <v>112</v>
      </c>
      <c r="S111" s="41" t="s">
        <v>363</v>
      </c>
      <c r="T111" s="38" t="s">
        <v>27</v>
      </c>
      <c r="U111" s="38">
        <v>2000</v>
      </c>
    </row>
    <row r="112" spans="1:21" ht="15" hidden="1" customHeight="1" x14ac:dyDescent="0.25">
      <c r="A112" s="2">
        <v>110</v>
      </c>
      <c r="B112" s="12" t="s">
        <v>19</v>
      </c>
      <c r="C112" s="38">
        <v>2024</v>
      </c>
      <c r="D112" s="42" t="s">
        <v>302</v>
      </c>
      <c r="E112" s="38" t="s">
        <v>357</v>
      </c>
      <c r="F112" s="38">
        <v>33</v>
      </c>
      <c r="G112" s="38" t="s">
        <v>368</v>
      </c>
      <c r="H112" s="38">
        <v>1024002607</v>
      </c>
      <c r="I112" s="38" t="s">
        <v>23</v>
      </c>
      <c r="J112" s="38">
        <v>2.9729999999999999</v>
      </c>
      <c r="K112" s="38" t="s">
        <v>24</v>
      </c>
      <c r="L112" s="38">
        <v>3.8849999999999998</v>
      </c>
      <c r="M112" s="38">
        <v>11</v>
      </c>
      <c r="N112" s="40">
        <v>0.34379999999999999</v>
      </c>
      <c r="O112" s="38">
        <v>94.394999999999996</v>
      </c>
      <c r="P112" s="38">
        <v>7</v>
      </c>
      <c r="Q112" s="40">
        <v>0.21879999999999999</v>
      </c>
      <c r="R112" s="12" t="s">
        <v>112</v>
      </c>
      <c r="S112" s="41" t="s">
        <v>369</v>
      </c>
      <c r="T112" s="38" t="s">
        <v>27</v>
      </c>
      <c r="U112" s="38">
        <v>2000</v>
      </c>
    </row>
    <row r="113" spans="1:21" ht="15" hidden="1" customHeight="1" x14ac:dyDescent="0.25">
      <c r="A113" s="2">
        <v>111</v>
      </c>
      <c r="B113" s="12" t="s">
        <v>19</v>
      </c>
      <c r="C113" s="38">
        <v>2024</v>
      </c>
      <c r="D113" s="42" t="s">
        <v>302</v>
      </c>
      <c r="E113" s="38" t="s">
        <v>349</v>
      </c>
      <c r="F113" s="38">
        <v>33</v>
      </c>
      <c r="G113" s="38" t="s">
        <v>370</v>
      </c>
      <c r="H113" s="38">
        <v>1024002730</v>
      </c>
      <c r="I113" s="38" t="s">
        <v>23</v>
      </c>
      <c r="J113" s="38">
        <v>1.78</v>
      </c>
      <c r="K113" s="38" t="s">
        <v>24</v>
      </c>
      <c r="L113" s="38">
        <v>3.87</v>
      </c>
      <c r="M113" s="38">
        <v>5</v>
      </c>
      <c r="N113" s="54">
        <v>0.1515</v>
      </c>
      <c r="O113" s="38">
        <v>93.04</v>
      </c>
      <c r="P113" s="38">
        <v>7</v>
      </c>
      <c r="Q113" s="55">
        <v>0.21210000000000001</v>
      </c>
      <c r="R113" s="12" t="s">
        <v>112</v>
      </c>
      <c r="S113" s="41" t="s">
        <v>371</v>
      </c>
      <c r="T113" s="38" t="s">
        <v>27</v>
      </c>
      <c r="U113" s="38">
        <v>2000</v>
      </c>
    </row>
    <row r="114" spans="1:21" ht="15" hidden="1" customHeight="1" x14ac:dyDescent="0.25">
      <c r="A114" s="2">
        <v>112</v>
      </c>
      <c r="B114" s="12" t="s">
        <v>19</v>
      </c>
      <c r="C114" s="12">
        <v>2023</v>
      </c>
      <c r="D114" s="12" t="s">
        <v>28</v>
      </c>
      <c r="E114" s="12" t="s">
        <v>688</v>
      </c>
      <c r="F114" s="12">
        <v>31</v>
      </c>
      <c r="G114" s="12" t="s">
        <v>689</v>
      </c>
      <c r="H114" s="12">
        <v>2023204340</v>
      </c>
      <c r="I114" s="12" t="s">
        <v>23</v>
      </c>
      <c r="J114" s="12">
        <v>2.5</v>
      </c>
      <c r="K114" s="12" t="s">
        <v>24</v>
      </c>
      <c r="L114" s="12">
        <v>84.88</v>
      </c>
      <c r="M114" s="12">
        <v>36</v>
      </c>
      <c r="N114" s="12">
        <f>36/60</f>
        <v>0.6</v>
      </c>
      <c r="O114" s="12">
        <v>67.86</v>
      </c>
      <c r="P114" s="12">
        <v>15</v>
      </c>
      <c r="Q114" s="12">
        <f>15/60</f>
        <v>0.25</v>
      </c>
      <c r="R114" s="12" t="s">
        <v>112</v>
      </c>
      <c r="S114" s="12" t="s">
        <v>690</v>
      </c>
      <c r="T114" s="12" t="s">
        <v>27</v>
      </c>
      <c r="U114" s="12">
        <v>2000</v>
      </c>
    </row>
    <row r="115" spans="1:21" ht="15" hidden="1" customHeight="1" x14ac:dyDescent="0.25">
      <c r="A115" s="2">
        <v>113</v>
      </c>
      <c r="B115" s="12" t="s">
        <v>19</v>
      </c>
      <c r="C115" s="12">
        <v>2023</v>
      </c>
      <c r="D115" s="12" t="s">
        <v>28</v>
      </c>
      <c r="E115" s="12" t="s">
        <v>688</v>
      </c>
      <c r="F115" s="12">
        <v>31</v>
      </c>
      <c r="G115" s="12" t="s">
        <v>693</v>
      </c>
      <c r="H115" s="12">
        <v>2023204410</v>
      </c>
      <c r="I115" s="12" t="s">
        <v>23</v>
      </c>
      <c r="J115" s="12">
        <v>2</v>
      </c>
      <c r="K115" s="12" t="s">
        <v>24</v>
      </c>
      <c r="L115" s="12">
        <v>86.04</v>
      </c>
      <c r="M115" s="12">
        <v>26</v>
      </c>
      <c r="N115" s="12">
        <f>26/60</f>
        <v>0.43333333333333335</v>
      </c>
      <c r="O115" s="12">
        <v>62.77</v>
      </c>
      <c r="P115" s="12">
        <v>17</v>
      </c>
      <c r="Q115" s="12">
        <f>17/60</f>
        <v>0.28333333333333333</v>
      </c>
      <c r="R115" s="12" t="s">
        <v>112</v>
      </c>
      <c r="S115" s="12" t="s">
        <v>694</v>
      </c>
      <c r="T115" s="12" t="s">
        <v>27</v>
      </c>
      <c r="U115" s="12">
        <v>2000</v>
      </c>
    </row>
    <row r="116" spans="1:21" ht="15" hidden="1" customHeight="1" x14ac:dyDescent="0.25">
      <c r="A116" s="2">
        <v>114</v>
      </c>
      <c r="B116" s="12" t="s">
        <v>19</v>
      </c>
      <c r="C116" s="12">
        <v>2023</v>
      </c>
      <c r="D116" s="12" t="s">
        <v>663</v>
      </c>
      <c r="E116" s="12" t="s">
        <v>685</v>
      </c>
      <c r="F116" s="12">
        <v>26</v>
      </c>
      <c r="G116" s="12" t="s">
        <v>686</v>
      </c>
      <c r="H116" s="12">
        <v>2023204563</v>
      </c>
      <c r="I116" s="2" t="s">
        <v>23</v>
      </c>
      <c r="J116" s="12">
        <v>2.5</v>
      </c>
      <c r="K116" s="12" t="s">
        <v>24</v>
      </c>
      <c r="L116" s="12">
        <v>88.37</v>
      </c>
      <c r="M116" s="12">
        <v>6</v>
      </c>
      <c r="N116" s="12">
        <f>6/37</f>
        <v>0.16216216216216217</v>
      </c>
      <c r="O116" s="12">
        <v>64.756</v>
      </c>
      <c r="P116" s="12">
        <v>6</v>
      </c>
      <c r="Q116" s="12">
        <f>6/37</f>
        <v>0.16216216216216217</v>
      </c>
      <c r="R116" s="12" t="s">
        <v>112</v>
      </c>
      <c r="S116" s="12" t="s">
        <v>687</v>
      </c>
      <c r="T116" s="12" t="s">
        <v>27</v>
      </c>
      <c r="U116" s="12">
        <v>2000</v>
      </c>
    </row>
    <row r="117" spans="1:21" ht="15" hidden="1" customHeight="1" x14ac:dyDescent="0.25">
      <c r="A117" s="2">
        <v>115</v>
      </c>
      <c r="B117" s="12" t="s">
        <v>19</v>
      </c>
      <c r="C117" s="12">
        <v>2023</v>
      </c>
      <c r="D117" s="12" t="s">
        <v>28</v>
      </c>
      <c r="E117" s="12" t="s">
        <v>675</v>
      </c>
      <c r="F117" s="12">
        <v>37</v>
      </c>
      <c r="G117" s="12" t="s">
        <v>676</v>
      </c>
      <c r="H117" s="12">
        <v>2023304295</v>
      </c>
      <c r="I117" s="2" t="s">
        <v>23</v>
      </c>
      <c r="J117" s="12">
        <v>1.5</v>
      </c>
      <c r="K117" s="12" t="s">
        <v>24</v>
      </c>
      <c r="L117" s="12">
        <v>87.47</v>
      </c>
      <c r="M117" s="12">
        <v>44</v>
      </c>
      <c r="N117" s="12">
        <f>44/188</f>
        <v>0.23404255319148937</v>
      </c>
      <c r="O117" s="12">
        <v>60.44</v>
      </c>
      <c r="P117" s="12">
        <v>26</v>
      </c>
      <c r="Q117" s="12">
        <f>26/188</f>
        <v>0.13829787234042554</v>
      </c>
      <c r="R117" s="12" t="s">
        <v>112</v>
      </c>
      <c r="S117" s="12" t="s">
        <v>677</v>
      </c>
      <c r="T117" s="12" t="s">
        <v>27</v>
      </c>
      <c r="U117" s="12">
        <v>2000</v>
      </c>
    </row>
    <row r="118" spans="1:21" ht="15" hidden="1" customHeight="1" x14ac:dyDescent="0.25">
      <c r="A118" s="2">
        <v>116</v>
      </c>
      <c r="B118" s="2" t="s">
        <v>19</v>
      </c>
      <c r="C118" s="12">
        <v>2023</v>
      </c>
      <c r="D118" s="12" t="s">
        <v>28</v>
      </c>
      <c r="E118" s="12" t="s">
        <v>695</v>
      </c>
      <c r="F118" s="12">
        <v>38</v>
      </c>
      <c r="G118" s="12" t="s">
        <v>696</v>
      </c>
      <c r="H118" s="12">
        <v>2023304398</v>
      </c>
      <c r="I118" s="2" t="s">
        <v>23</v>
      </c>
      <c r="J118" s="12">
        <v>1</v>
      </c>
      <c r="K118" s="12" t="s">
        <v>24</v>
      </c>
      <c r="L118" s="12">
        <v>84.11</v>
      </c>
      <c r="M118" s="12">
        <v>150</v>
      </c>
      <c r="N118" s="12">
        <f>150/188</f>
        <v>0.7978723404255319</v>
      </c>
      <c r="O118" s="12">
        <v>59.22</v>
      </c>
      <c r="P118" s="12">
        <v>33</v>
      </c>
      <c r="Q118" s="12">
        <f>33/188</f>
        <v>0.17553191489361702</v>
      </c>
      <c r="R118" s="12" t="s">
        <v>112</v>
      </c>
      <c r="S118" s="12" t="s">
        <v>697</v>
      </c>
      <c r="T118" s="12" t="s">
        <v>27</v>
      </c>
      <c r="U118" s="12">
        <v>2000</v>
      </c>
    </row>
    <row r="119" spans="1:21" ht="15" hidden="1" customHeight="1" x14ac:dyDescent="0.25">
      <c r="A119" s="2">
        <v>117</v>
      </c>
      <c r="B119" s="2" t="s">
        <v>19</v>
      </c>
      <c r="C119" s="12">
        <v>2023</v>
      </c>
      <c r="D119" s="12" t="s">
        <v>28</v>
      </c>
      <c r="E119" s="12" t="s">
        <v>695</v>
      </c>
      <c r="F119" s="12">
        <v>38</v>
      </c>
      <c r="G119" s="12" t="s">
        <v>698</v>
      </c>
      <c r="H119" s="12">
        <v>2023304430</v>
      </c>
      <c r="I119" s="12" t="s">
        <v>23</v>
      </c>
      <c r="J119" s="12">
        <v>2</v>
      </c>
      <c r="K119" s="12" t="s">
        <v>24</v>
      </c>
      <c r="L119" s="12">
        <v>88.43</v>
      </c>
      <c r="M119" s="12">
        <v>10</v>
      </c>
      <c r="N119" s="12">
        <f>10/188</f>
        <v>5.3191489361702128E-2</v>
      </c>
      <c r="O119" s="12">
        <v>60.04</v>
      </c>
      <c r="P119" s="12">
        <v>28</v>
      </c>
      <c r="Q119" s="12">
        <f>28/188</f>
        <v>0.14893617021276595</v>
      </c>
      <c r="R119" s="12" t="s">
        <v>112</v>
      </c>
      <c r="S119" s="12" t="s">
        <v>699</v>
      </c>
      <c r="T119" s="12" t="s">
        <v>27</v>
      </c>
      <c r="U119" s="12">
        <v>2000</v>
      </c>
    </row>
    <row r="120" spans="1:21" ht="15" hidden="1" customHeight="1" x14ac:dyDescent="0.25">
      <c r="A120" s="2">
        <v>118</v>
      </c>
      <c r="B120" s="2" t="s">
        <v>19</v>
      </c>
      <c r="C120" s="12">
        <v>2023</v>
      </c>
      <c r="D120" s="12" t="s">
        <v>28</v>
      </c>
      <c r="E120" s="12" t="s">
        <v>672</v>
      </c>
      <c r="F120" s="12">
        <v>38</v>
      </c>
      <c r="G120" s="12" t="s">
        <v>673</v>
      </c>
      <c r="H120" s="12">
        <v>2023304471</v>
      </c>
      <c r="I120" s="12" t="s">
        <v>23</v>
      </c>
      <c r="J120" s="12">
        <v>2.2999999999999998</v>
      </c>
      <c r="K120" s="12" t="s">
        <v>24</v>
      </c>
      <c r="L120" s="12">
        <v>86.54</v>
      </c>
      <c r="M120" s="12">
        <v>89</v>
      </c>
      <c r="N120" s="12">
        <f>89/188</f>
        <v>0.47340425531914893</v>
      </c>
      <c r="O120" s="12">
        <v>51.26</v>
      </c>
      <c r="P120" s="12">
        <v>74</v>
      </c>
      <c r="Q120" s="12">
        <f>74/188</f>
        <v>0.39361702127659576</v>
      </c>
      <c r="R120" s="12" t="s">
        <v>112</v>
      </c>
      <c r="S120" s="12" t="s">
        <v>674</v>
      </c>
      <c r="T120" s="12" t="s">
        <v>27</v>
      </c>
      <c r="U120" s="12">
        <v>2000</v>
      </c>
    </row>
    <row r="121" spans="1:21" ht="15" hidden="1" customHeight="1" x14ac:dyDescent="0.25">
      <c r="A121" s="2">
        <v>119</v>
      </c>
      <c r="B121" s="2" t="s">
        <v>19</v>
      </c>
      <c r="C121" s="12">
        <v>2023</v>
      </c>
      <c r="D121" s="12" t="s">
        <v>28</v>
      </c>
      <c r="E121" s="12" t="s">
        <v>678</v>
      </c>
      <c r="F121" s="12">
        <v>38</v>
      </c>
      <c r="G121" s="12" t="s">
        <v>679</v>
      </c>
      <c r="H121" s="12">
        <v>2023304518</v>
      </c>
      <c r="I121" s="12" t="s">
        <v>23</v>
      </c>
      <c r="J121" s="12">
        <v>3.5</v>
      </c>
      <c r="K121" s="12" t="s">
        <v>24</v>
      </c>
      <c r="L121" s="12">
        <v>89.57</v>
      </c>
      <c r="M121" s="12">
        <v>4</v>
      </c>
      <c r="N121" s="12">
        <f>4/188</f>
        <v>2.1276595744680851E-2</v>
      </c>
      <c r="O121" s="12">
        <v>66.953999999999994</v>
      </c>
      <c r="P121" s="12">
        <v>17</v>
      </c>
      <c r="Q121" s="12">
        <f>17/188</f>
        <v>9.0425531914893623E-2</v>
      </c>
      <c r="R121" s="12" t="s">
        <v>112</v>
      </c>
      <c r="S121" s="12" t="s">
        <v>680</v>
      </c>
      <c r="T121" s="12" t="s">
        <v>27</v>
      </c>
      <c r="U121" s="12">
        <v>2000</v>
      </c>
    </row>
    <row r="122" spans="1:21" ht="15" hidden="1" customHeight="1" x14ac:dyDescent="0.25">
      <c r="A122" s="2">
        <v>120</v>
      </c>
      <c r="B122" s="2" t="s">
        <v>19</v>
      </c>
      <c r="C122" s="12">
        <v>2023</v>
      </c>
      <c r="D122" s="12" t="s">
        <v>681</v>
      </c>
      <c r="E122" s="12" t="s">
        <v>682</v>
      </c>
      <c r="F122" s="12">
        <v>31</v>
      </c>
      <c r="G122" s="12" t="s">
        <v>683</v>
      </c>
      <c r="H122" s="12">
        <v>2023304580</v>
      </c>
      <c r="I122" s="12" t="s">
        <v>23</v>
      </c>
      <c r="J122" s="12">
        <v>2.8</v>
      </c>
      <c r="K122" s="12" t="s">
        <v>24</v>
      </c>
      <c r="L122" s="12">
        <v>87.48</v>
      </c>
      <c r="M122" s="12">
        <v>14</v>
      </c>
      <c r="N122" s="12">
        <f>14/31</f>
        <v>0.45161290322580644</v>
      </c>
      <c r="O122" s="12">
        <v>104.87</v>
      </c>
      <c r="P122" s="12">
        <v>2</v>
      </c>
      <c r="Q122" s="12">
        <f>2/31</f>
        <v>6.4516129032258063E-2</v>
      </c>
      <c r="R122" s="12" t="s">
        <v>112</v>
      </c>
      <c r="S122" s="12" t="s">
        <v>684</v>
      </c>
      <c r="T122" s="12" t="s">
        <v>27</v>
      </c>
      <c r="U122" s="12">
        <v>2000</v>
      </c>
    </row>
    <row r="123" spans="1:21" ht="15" hidden="1" customHeight="1" x14ac:dyDescent="0.25">
      <c r="A123" s="2">
        <v>121</v>
      </c>
      <c r="B123" s="2" t="s">
        <v>19</v>
      </c>
      <c r="C123" s="12">
        <v>2023</v>
      </c>
      <c r="D123" s="12" t="s">
        <v>681</v>
      </c>
      <c r="E123" s="12" t="s">
        <v>682</v>
      </c>
      <c r="F123" s="12">
        <v>31</v>
      </c>
      <c r="G123" s="12" t="s">
        <v>691</v>
      </c>
      <c r="H123" s="12">
        <v>2023304587</v>
      </c>
      <c r="I123" s="12" t="s">
        <v>23</v>
      </c>
      <c r="J123" s="12">
        <v>3.3</v>
      </c>
      <c r="K123" s="12" t="s">
        <v>24</v>
      </c>
      <c r="L123" s="12">
        <v>87.28</v>
      </c>
      <c r="M123" s="12">
        <v>12</v>
      </c>
      <c r="N123" s="12">
        <f>12/31</f>
        <v>0.38709677419354838</v>
      </c>
      <c r="O123" s="12">
        <v>61.53</v>
      </c>
      <c r="P123" s="12">
        <v>4</v>
      </c>
      <c r="Q123" s="12">
        <f>4/31</f>
        <v>0.12903225806451613</v>
      </c>
      <c r="R123" s="12" t="s">
        <v>112</v>
      </c>
      <c r="S123" s="12" t="s">
        <v>692</v>
      </c>
      <c r="T123" s="12" t="s">
        <v>27</v>
      </c>
      <c r="U123" s="12">
        <v>2000</v>
      </c>
    </row>
    <row r="124" spans="1:21" ht="15" hidden="1" customHeight="1" x14ac:dyDescent="0.25">
      <c r="A124" s="2">
        <v>122</v>
      </c>
      <c r="B124" s="2" t="s">
        <v>19</v>
      </c>
      <c r="C124" s="12">
        <v>2024</v>
      </c>
      <c r="D124" s="12" t="s">
        <v>28</v>
      </c>
      <c r="E124" s="12" t="s">
        <v>730</v>
      </c>
      <c r="F124" s="12">
        <v>29</v>
      </c>
      <c r="G124" s="12" t="s">
        <v>731</v>
      </c>
      <c r="H124" s="12">
        <v>2024204514</v>
      </c>
      <c r="I124" s="12" t="s">
        <v>23</v>
      </c>
      <c r="J124" s="12">
        <v>1</v>
      </c>
      <c r="K124" s="12" t="s">
        <v>24</v>
      </c>
      <c r="L124" s="12">
        <v>84.91</v>
      </c>
      <c r="M124" s="12">
        <v>57</v>
      </c>
      <c r="N124" s="12">
        <v>0.77029999999999998</v>
      </c>
      <c r="O124" s="12">
        <v>88.1</v>
      </c>
      <c r="P124" s="12">
        <v>16</v>
      </c>
      <c r="Q124" s="12" t="s">
        <v>732</v>
      </c>
      <c r="R124" s="12" t="s">
        <v>112</v>
      </c>
      <c r="S124" s="12" t="s">
        <v>733</v>
      </c>
      <c r="T124" s="12" t="s">
        <v>27</v>
      </c>
      <c r="U124" s="12">
        <v>2000</v>
      </c>
    </row>
    <row r="125" spans="1:21" ht="15" hidden="1" customHeight="1" x14ac:dyDescent="0.25">
      <c r="A125" s="2">
        <v>123</v>
      </c>
      <c r="B125" s="2" t="s">
        <v>19</v>
      </c>
      <c r="C125" s="12">
        <v>2024</v>
      </c>
      <c r="D125" s="12" t="s">
        <v>28</v>
      </c>
      <c r="E125" s="12" t="s">
        <v>716</v>
      </c>
      <c r="F125" s="12">
        <v>38</v>
      </c>
      <c r="G125" s="12" t="s">
        <v>734</v>
      </c>
      <c r="H125" s="12">
        <v>2024304406</v>
      </c>
      <c r="I125" s="12" t="s">
        <v>23</v>
      </c>
      <c r="J125" s="12">
        <v>3.2</v>
      </c>
      <c r="K125" s="12" t="s">
        <v>24</v>
      </c>
      <c r="L125" s="12">
        <v>87.43</v>
      </c>
      <c r="M125" s="12">
        <v>105</v>
      </c>
      <c r="N125" s="12">
        <v>0.53849999999999998</v>
      </c>
      <c r="O125" s="12">
        <v>90</v>
      </c>
      <c r="P125" s="12">
        <v>22</v>
      </c>
      <c r="Q125" s="12">
        <v>0.1128</v>
      </c>
      <c r="R125" s="12" t="s">
        <v>112</v>
      </c>
      <c r="S125" s="12" t="s">
        <v>735</v>
      </c>
      <c r="T125" s="12" t="s">
        <v>27</v>
      </c>
      <c r="U125" s="12">
        <v>2000</v>
      </c>
    </row>
    <row r="126" spans="1:21" ht="15" hidden="1" customHeight="1" x14ac:dyDescent="0.25">
      <c r="A126" s="2">
        <v>124</v>
      </c>
      <c r="B126" s="2" t="s">
        <v>19</v>
      </c>
      <c r="C126" s="12">
        <v>2024</v>
      </c>
      <c r="D126" s="12" t="s">
        <v>28</v>
      </c>
      <c r="E126" s="12" t="s">
        <v>725</v>
      </c>
      <c r="F126" s="12">
        <v>39</v>
      </c>
      <c r="G126" s="12" t="s">
        <v>726</v>
      </c>
      <c r="H126" s="12">
        <v>2024304485</v>
      </c>
      <c r="I126" s="12" t="s">
        <v>23</v>
      </c>
      <c r="J126" s="12">
        <v>2.8</v>
      </c>
      <c r="K126" s="12" t="s">
        <v>24</v>
      </c>
      <c r="L126" s="12">
        <v>87.03</v>
      </c>
      <c r="M126" s="12">
        <v>77</v>
      </c>
      <c r="N126" s="12">
        <v>0.39490000000000003</v>
      </c>
      <c r="O126" s="12">
        <v>89.3</v>
      </c>
      <c r="P126" s="12">
        <v>28</v>
      </c>
      <c r="Q126" s="12">
        <v>0.14360000000000001</v>
      </c>
      <c r="R126" s="12" t="s">
        <v>112</v>
      </c>
      <c r="S126" s="12" t="s">
        <v>727</v>
      </c>
      <c r="T126" s="12" t="s">
        <v>27</v>
      </c>
      <c r="U126" s="12">
        <v>2000</v>
      </c>
    </row>
    <row r="127" spans="1:21" ht="15" hidden="1" customHeight="1" x14ac:dyDescent="0.25">
      <c r="A127" s="2">
        <v>125</v>
      </c>
      <c r="B127" s="12" t="s">
        <v>19</v>
      </c>
      <c r="C127" s="12">
        <v>2024</v>
      </c>
      <c r="D127" s="12" t="s">
        <v>681</v>
      </c>
      <c r="E127" s="12" t="s">
        <v>722</v>
      </c>
      <c r="F127" s="12">
        <v>39</v>
      </c>
      <c r="G127" s="12" t="s">
        <v>723</v>
      </c>
      <c r="H127" s="12">
        <v>2024304617</v>
      </c>
      <c r="I127" s="12" t="s">
        <v>23</v>
      </c>
      <c r="J127" s="12">
        <v>3</v>
      </c>
      <c r="K127" s="12" t="s">
        <v>24</v>
      </c>
      <c r="L127" s="12">
        <v>89.66</v>
      </c>
      <c r="M127" s="12">
        <v>1</v>
      </c>
      <c r="N127" s="12">
        <v>3.0299999999999997E-2</v>
      </c>
      <c r="O127" s="12">
        <v>94.07</v>
      </c>
      <c r="P127" s="12">
        <v>2</v>
      </c>
      <c r="Q127" s="12">
        <v>6.0599999999999994E-2</v>
      </c>
      <c r="R127" s="12" t="s">
        <v>112</v>
      </c>
      <c r="S127" s="12" t="s">
        <v>724</v>
      </c>
      <c r="T127" s="12" t="s">
        <v>27</v>
      </c>
      <c r="U127" s="12">
        <v>2000</v>
      </c>
    </row>
    <row r="128" spans="1:21" ht="15" hidden="1" customHeight="1" x14ac:dyDescent="0.25">
      <c r="A128" s="2">
        <v>126</v>
      </c>
      <c r="B128" s="12" t="s">
        <v>19</v>
      </c>
      <c r="C128" s="12">
        <v>2024</v>
      </c>
      <c r="D128" s="12" t="s">
        <v>681</v>
      </c>
      <c r="E128" s="12" t="s">
        <v>722</v>
      </c>
      <c r="F128" s="12">
        <v>39</v>
      </c>
      <c r="G128" s="12" t="s">
        <v>728</v>
      </c>
      <c r="H128" s="12">
        <v>2024304623</v>
      </c>
      <c r="I128" s="12" t="s">
        <v>23</v>
      </c>
      <c r="J128" s="12">
        <v>3</v>
      </c>
      <c r="K128" s="12" t="s">
        <v>24</v>
      </c>
      <c r="L128" s="12">
        <v>88.93</v>
      </c>
      <c r="M128" s="12">
        <v>7</v>
      </c>
      <c r="N128" s="12">
        <v>0.21210000000000001</v>
      </c>
      <c r="O128" s="12">
        <v>93.18</v>
      </c>
      <c r="P128" s="12">
        <v>3</v>
      </c>
      <c r="Q128" s="12">
        <v>9.0899999999999995E-2</v>
      </c>
      <c r="R128" s="12" t="s">
        <v>112</v>
      </c>
      <c r="S128" s="12" t="s">
        <v>729</v>
      </c>
      <c r="T128" s="12" t="s">
        <v>27</v>
      </c>
      <c r="U128" s="12">
        <v>2000</v>
      </c>
    </row>
    <row r="129" spans="1:21" ht="15" hidden="1" customHeight="1" x14ac:dyDescent="0.25">
      <c r="A129" s="2">
        <v>127</v>
      </c>
      <c r="B129" s="12" t="s">
        <v>19</v>
      </c>
      <c r="C129" s="12">
        <v>2022</v>
      </c>
      <c r="D129" s="2" t="s">
        <v>28</v>
      </c>
      <c r="E129" s="12" t="s">
        <v>125</v>
      </c>
      <c r="F129" s="12">
        <v>34</v>
      </c>
      <c r="G129" s="12" t="s">
        <v>199</v>
      </c>
      <c r="H129" s="15" t="s">
        <v>200</v>
      </c>
      <c r="I129" s="12" t="s">
        <v>23</v>
      </c>
      <c r="J129" s="12">
        <v>3.032</v>
      </c>
      <c r="K129" s="12" t="s">
        <v>24</v>
      </c>
      <c r="L129" s="12">
        <v>3.5750000000000002</v>
      </c>
      <c r="M129" s="12">
        <v>3</v>
      </c>
      <c r="N129" s="18">
        <v>8.8200000000000001E-2</v>
      </c>
      <c r="O129" s="12">
        <v>95.525000000000006</v>
      </c>
      <c r="P129" s="12">
        <v>2</v>
      </c>
      <c r="Q129" s="18">
        <v>5.8799999999999998E-2</v>
      </c>
      <c r="R129" s="12" t="s">
        <v>201</v>
      </c>
      <c r="S129" s="16" t="s">
        <v>202</v>
      </c>
      <c r="T129" s="12" t="s">
        <v>27</v>
      </c>
      <c r="U129" s="12">
        <v>3000</v>
      </c>
    </row>
    <row r="130" spans="1:21" ht="15" hidden="1" customHeight="1" x14ac:dyDescent="0.25">
      <c r="A130" s="2">
        <v>128</v>
      </c>
      <c r="B130" s="12" t="s">
        <v>19</v>
      </c>
      <c r="C130" s="12">
        <v>2022</v>
      </c>
      <c r="D130" s="2" t="s">
        <v>28</v>
      </c>
      <c r="E130" s="12" t="s">
        <v>79</v>
      </c>
      <c r="F130" s="12">
        <v>34</v>
      </c>
      <c r="G130" s="12" t="s">
        <v>222</v>
      </c>
      <c r="H130" s="16" t="s">
        <v>223</v>
      </c>
      <c r="I130" s="7" t="s">
        <v>23</v>
      </c>
      <c r="J130" s="12">
        <v>2.6030000000000002</v>
      </c>
      <c r="K130" s="12" t="s">
        <v>24</v>
      </c>
      <c r="L130" s="12">
        <v>3.734</v>
      </c>
      <c r="M130" s="12">
        <v>4</v>
      </c>
      <c r="N130" s="18">
        <v>0.1176</v>
      </c>
      <c r="O130" s="12">
        <v>95.438000000000002</v>
      </c>
      <c r="P130" s="12">
        <v>4</v>
      </c>
      <c r="Q130" s="18">
        <v>0.1176</v>
      </c>
      <c r="R130" s="12" t="s">
        <v>201</v>
      </c>
      <c r="S130" s="16" t="s">
        <v>224</v>
      </c>
      <c r="T130" s="12" t="s">
        <v>27</v>
      </c>
      <c r="U130" s="12">
        <v>3000</v>
      </c>
    </row>
    <row r="131" spans="1:21" ht="15" hidden="1" customHeight="1" x14ac:dyDescent="0.25">
      <c r="A131" s="2">
        <v>129</v>
      </c>
      <c r="B131" s="12" t="s">
        <v>19</v>
      </c>
      <c r="C131" s="12">
        <v>2022</v>
      </c>
      <c r="D131" s="12" t="s">
        <v>97</v>
      </c>
      <c r="E131" s="12" t="s">
        <v>161</v>
      </c>
      <c r="F131" s="12">
        <v>40</v>
      </c>
      <c r="G131" s="12" t="s">
        <v>162</v>
      </c>
      <c r="H131" s="15" t="s">
        <v>163</v>
      </c>
      <c r="I131" s="2" t="s">
        <v>23</v>
      </c>
      <c r="J131" s="12">
        <v>2.4409999999999998</v>
      </c>
      <c r="K131" s="12" t="s">
        <v>24</v>
      </c>
      <c r="L131" s="12">
        <v>3.6619999999999999</v>
      </c>
      <c r="M131" s="12">
        <v>3</v>
      </c>
      <c r="N131" s="12">
        <v>7.4999999999999997E-2</v>
      </c>
      <c r="O131" s="12">
        <v>90.834000000000003</v>
      </c>
      <c r="P131" s="12">
        <v>7</v>
      </c>
      <c r="Q131" s="12">
        <v>0.17499999999999999</v>
      </c>
      <c r="R131" s="12" t="s">
        <v>201</v>
      </c>
      <c r="S131" s="25" t="s">
        <v>164</v>
      </c>
      <c r="T131" s="12" t="s">
        <v>27</v>
      </c>
      <c r="U131" s="12">
        <v>3000</v>
      </c>
    </row>
    <row r="132" spans="1:21" ht="15" hidden="1" customHeight="1" x14ac:dyDescent="0.25">
      <c r="A132" s="2">
        <v>130</v>
      </c>
      <c r="B132" s="36" t="s">
        <v>19</v>
      </c>
      <c r="C132" s="37">
        <v>2023</v>
      </c>
      <c r="D132" s="37" t="s">
        <v>28</v>
      </c>
      <c r="E132" s="37" t="s">
        <v>516</v>
      </c>
      <c r="F132" s="37">
        <v>33</v>
      </c>
      <c r="G132" s="37" t="s">
        <v>647</v>
      </c>
      <c r="H132" s="37">
        <v>1023006415</v>
      </c>
      <c r="I132" s="36" t="s">
        <v>662</v>
      </c>
      <c r="J132" s="37">
        <v>3.0049999999999999</v>
      </c>
      <c r="K132" s="37" t="s">
        <v>24</v>
      </c>
      <c r="L132" s="37">
        <v>4.2279999999999998</v>
      </c>
      <c r="M132" s="37">
        <v>3</v>
      </c>
      <c r="N132" s="37">
        <v>0.09</v>
      </c>
      <c r="O132" s="37">
        <v>99.596000000000004</v>
      </c>
      <c r="P132" s="37">
        <v>2</v>
      </c>
      <c r="Q132" s="37">
        <v>0.06</v>
      </c>
      <c r="R132" s="12" t="s">
        <v>201</v>
      </c>
      <c r="S132" s="16" t="s">
        <v>648</v>
      </c>
      <c r="T132" s="37" t="s">
        <v>27</v>
      </c>
      <c r="U132" s="37">
        <v>3000</v>
      </c>
    </row>
    <row r="133" spans="1:21" ht="15" hidden="1" customHeight="1" x14ac:dyDescent="0.25">
      <c r="A133" s="2">
        <v>131</v>
      </c>
      <c r="B133" s="36" t="s">
        <v>19</v>
      </c>
      <c r="C133" s="37">
        <v>2023</v>
      </c>
      <c r="D133" s="37" t="s">
        <v>28</v>
      </c>
      <c r="E133" s="37" t="s">
        <v>485</v>
      </c>
      <c r="F133" s="37">
        <v>33</v>
      </c>
      <c r="G133" s="37" t="s">
        <v>528</v>
      </c>
      <c r="H133" s="37">
        <v>1023006848</v>
      </c>
      <c r="I133" s="36" t="s">
        <v>662</v>
      </c>
      <c r="J133" s="37">
        <v>3</v>
      </c>
      <c r="K133" s="37" t="s">
        <v>24</v>
      </c>
      <c r="L133" s="37">
        <v>4.1399999999999997</v>
      </c>
      <c r="M133" s="37">
        <v>1</v>
      </c>
      <c r="N133" s="37">
        <v>0.03</v>
      </c>
      <c r="O133" s="37">
        <v>96.58</v>
      </c>
      <c r="P133" s="37">
        <v>2</v>
      </c>
      <c r="Q133" s="37">
        <v>0.06</v>
      </c>
      <c r="R133" s="12" t="s">
        <v>201</v>
      </c>
      <c r="S133" s="16" t="s">
        <v>596</v>
      </c>
      <c r="T133" s="37" t="s">
        <v>24</v>
      </c>
      <c r="U133" s="37">
        <v>3000</v>
      </c>
    </row>
    <row r="134" spans="1:21" ht="15" hidden="1" customHeight="1" x14ac:dyDescent="0.25">
      <c r="A134" s="2">
        <v>132</v>
      </c>
      <c r="B134" s="36" t="s">
        <v>19</v>
      </c>
      <c r="C134" s="37">
        <v>2023</v>
      </c>
      <c r="D134" s="37" t="s">
        <v>650</v>
      </c>
      <c r="E134" s="37" t="s">
        <v>529</v>
      </c>
      <c r="F134" s="37">
        <v>31</v>
      </c>
      <c r="G134" s="37" t="s">
        <v>530</v>
      </c>
      <c r="H134" s="37">
        <v>1023006776</v>
      </c>
      <c r="I134" s="36" t="s">
        <v>662</v>
      </c>
      <c r="J134" s="37">
        <v>3.06</v>
      </c>
      <c r="K134" s="37" t="s">
        <v>24</v>
      </c>
      <c r="L134" s="37">
        <v>4.2060000000000004</v>
      </c>
      <c r="M134" s="37">
        <v>23</v>
      </c>
      <c r="N134" s="37">
        <v>0.13</v>
      </c>
      <c r="O134" s="37">
        <v>96.542000000000002</v>
      </c>
      <c r="P134" s="37" t="s">
        <v>531</v>
      </c>
      <c r="Q134" s="37">
        <v>0.2</v>
      </c>
      <c r="R134" s="12" t="s">
        <v>201</v>
      </c>
      <c r="S134" s="16" t="s">
        <v>646</v>
      </c>
      <c r="T134" s="37" t="s">
        <v>27</v>
      </c>
      <c r="U134" s="37">
        <v>3000</v>
      </c>
    </row>
    <row r="135" spans="1:21" ht="15" hidden="1" customHeight="1" x14ac:dyDescent="0.25">
      <c r="A135" s="2">
        <v>133</v>
      </c>
      <c r="B135" s="36" t="s">
        <v>19</v>
      </c>
      <c r="C135" s="37">
        <v>2023</v>
      </c>
      <c r="D135" s="12" t="s">
        <v>39</v>
      </c>
      <c r="E135" s="37" t="s">
        <v>534</v>
      </c>
      <c r="F135" s="37">
        <v>29</v>
      </c>
      <c r="G135" s="37" t="s">
        <v>535</v>
      </c>
      <c r="H135" s="37">
        <v>1023006452</v>
      </c>
      <c r="I135" s="36" t="s">
        <v>662</v>
      </c>
      <c r="J135" s="37">
        <v>3.31</v>
      </c>
      <c r="K135" s="37" t="s">
        <v>24</v>
      </c>
      <c r="L135" s="37">
        <v>4.1349999999999998</v>
      </c>
      <c r="M135" s="37">
        <v>2</v>
      </c>
      <c r="N135" s="37">
        <v>6.8900000000000003E-2</v>
      </c>
      <c r="O135" s="37">
        <v>96.64</v>
      </c>
      <c r="P135" s="37">
        <v>5</v>
      </c>
      <c r="Q135" s="37">
        <v>0.17199999999999999</v>
      </c>
      <c r="R135" s="12" t="s">
        <v>201</v>
      </c>
      <c r="S135" s="16" t="s">
        <v>599</v>
      </c>
      <c r="T135" s="37" t="s">
        <v>27</v>
      </c>
      <c r="U135" s="37">
        <v>3000</v>
      </c>
    </row>
    <row r="136" spans="1:21" ht="15" hidden="1" customHeight="1" x14ac:dyDescent="0.25">
      <c r="A136" s="2">
        <v>134</v>
      </c>
      <c r="B136" s="2" t="s">
        <v>19</v>
      </c>
      <c r="C136" s="38">
        <v>2024</v>
      </c>
      <c r="D136" s="38" t="s">
        <v>302</v>
      </c>
      <c r="E136" s="38" t="s">
        <v>316</v>
      </c>
      <c r="F136" s="38">
        <v>35</v>
      </c>
      <c r="G136" s="38" t="s">
        <v>345</v>
      </c>
      <c r="H136" s="38">
        <v>1024002315</v>
      </c>
      <c r="I136" s="38" t="s">
        <v>23</v>
      </c>
      <c r="J136" s="38">
        <v>2.38</v>
      </c>
      <c r="K136" s="38" t="s">
        <v>24</v>
      </c>
      <c r="L136" s="38">
        <v>3.9889999999999999</v>
      </c>
      <c r="M136" s="38">
        <v>9</v>
      </c>
      <c r="N136" s="40">
        <v>0.25700000000000001</v>
      </c>
      <c r="O136" s="38">
        <v>97.123000000000005</v>
      </c>
      <c r="P136" s="38">
        <v>4</v>
      </c>
      <c r="Q136" s="40">
        <v>0.114</v>
      </c>
      <c r="R136" s="12" t="s">
        <v>201</v>
      </c>
      <c r="S136" s="41" t="s">
        <v>346</v>
      </c>
      <c r="T136" s="38" t="s">
        <v>27</v>
      </c>
      <c r="U136" s="38">
        <v>3000</v>
      </c>
    </row>
    <row r="137" spans="1:21" hidden="1" x14ac:dyDescent="0.25">
      <c r="A137" s="2">
        <v>135</v>
      </c>
      <c r="B137" s="2" t="s">
        <v>19</v>
      </c>
      <c r="C137" s="42">
        <v>2024</v>
      </c>
      <c r="D137" s="42" t="s">
        <v>302</v>
      </c>
      <c r="E137" s="42" t="s">
        <v>340</v>
      </c>
      <c r="F137" s="42">
        <v>33</v>
      </c>
      <c r="G137" s="38" t="s">
        <v>341</v>
      </c>
      <c r="H137" s="38">
        <v>1024002483</v>
      </c>
      <c r="I137" s="38" t="s">
        <v>23</v>
      </c>
      <c r="J137" s="38">
        <v>3.2559999999999998</v>
      </c>
      <c r="K137" s="38" t="s">
        <v>24</v>
      </c>
      <c r="L137" s="38">
        <v>3.9950000000000001</v>
      </c>
      <c r="M137" s="38">
        <v>2</v>
      </c>
      <c r="N137" s="40">
        <v>0.12089999999999999</v>
      </c>
      <c r="O137" s="38">
        <v>92.765000000000001</v>
      </c>
      <c r="P137" s="38">
        <v>4</v>
      </c>
      <c r="Q137" s="43">
        <v>0.21929999999999999</v>
      </c>
      <c r="R137" s="2" t="s">
        <v>201</v>
      </c>
      <c r="S137" s="41" t="s">
        <v>342</v>
      </c>
      <c r="T137" s="38" t="s">
        <v>27</v>
      </c>
      <c r="U137" s="42">
        <v>3000</v>
      </c>
    </row>
    <row r="138" spans="1:21" hidden="1" x14ac:dyDescent="0.25">
      <c r="A138" s="2">
        <v>136</v>
      </c>
      <c r="B138" s="29" t="s">
        <v>19</v>
      </c>
      <c r="C138" s="42">
        <v>2024</v>
      </c>
      <c r="D138" s="42" t="s">
        <v>302</v>
      </c>
      <c r="E138" s="45" t="s">
        <v>303</v>
      </c>
      <c r="F138" s="45">
        <v>30</v>
      </c>
      <c r="G138" s="45" t="s">
        <v>343</v>
      </c>
      <c r="H138" s="45">
        <v>1024002705</v>
      </c>
      <c r="I138" s="45" t="s">
        <v>23</v>
      </c>
      <c r="J138" s="45">
        <v>2.59</v>
      </c>
      <c r="K138" s="45" t="s">
        <v>27</v>
      </c>
      <c r="L138" s="45">
        <v>3.9950000000000001</v>
      </c>
      <c r="M138" s="45">
        <v>8</v>
      </c>
      <c r="N138" s="46">
        <v>0.26669999999999999</v>
      </c>
      <c r="O138" s="45">
        <v>96.064999999999998</v>
      </c>
      <c r="P138" s="45">
        <v>5</v>
      </c>
      <c r="Q138" s="46">
        <v>0.16669999999999999</v>
      </c>
      <c r="R138" s="2" t="s">
        <v>201</v>
      </c>
      <c r="S138" s="47" t="s">
        <v>344</v>
      </c>
      <c r="T138" s="45" t="s">
        <v>27</v>
      </c>
      <c r="U138" s="45">
        <v>3000</v>
      </c>
    </row>
    <row r="139" spans="1:21" hidden="1" x14ac:dyDescent="0.25">
      <c r="A139" s="2">
        <v>137</v>
      </c>
      <c r="B139" s="2" t="s">
        <v>19</v>
      </c>
      <c r="C139" s="2">
        <v>2023</v>
      </c>
      <c r="D139" s="2" t="s">
        <v>663</v>
      </c>
      <c r="E139" s="2" t="s">
        <v>664</v>
      </c>
      <c r="F139" s="2">
        <v>27</v>
      </c>
      <c r="G139" s="2" t="s">
        <v>702</v>
      </c>
      <c r="H139" s="2">
        <v>2023204538</v>
      </c>
      <c r="I139" s="2" t="s">
        <v>23</v>
      </c>
      <c r="J139" s="2">
        <v>2.5</v>
      </c>
      <c r="K139" s="2" t="s">
        <v>24</v>
      </c>
      <c r="L139" s="2">
        <v>85.04</v>
      </c>
      <c r="M139" s="2">
        <v>26</v>
      </c>
      <c r="N139" s="2">
        <f>26/37</f>
        <v>0.70270270270270274</v>
      </c>
      <c r="O139" s="2">
        <v>73.739999999999995</v>
      </c>
      <c r="P139" s="2">
        <v>5</v>
      </c>
      <c r="Q139" s="2">
        <f>5/37</f>
        <v>0.13513513513513514</v>
      </c>
      <c r="R139" s="2" t="s">
        <v>201</v>
      </c>
      <c r="S139" s="2" t="s">
        <v>703</v>
      </c>
      <c r="T139" s="2" t="s">
        <v>27</v>
      </c>
      <c r="U139" s="2">
        <v>3000</v>
      </c>
    </row>
    <row r="140" spans="1:21" hidden="1" x14ac:dyDescent="0.25">
      <c r="A140" s="2">
        <v>138</v>
      </c>
      <c r="B140" s="2" t="s">
        <v>19</v>
      </c>
      <c r="C140" s="2">
        <v>2023</v>
      </c>
      <c r="D140" s="2" t="s">
        <v>28</v>
      </c>
      <c r="E140" s="2" t="s">
        <v>675</v>
      </c>
      <c r="F140" s="2">
        <v>38</v>
      </c>
      <c r="G140" s="2" t="s">
        <v>704</v>
      </c>
      <c r="H140" s="2">
        <v>2023304324</v>
      </c>
      <c r="I140" s="12" t="s">
        <v>23</v>
      </c>
      <c r="J140" s="2">
        <v>2.2999999999999998</v>
      </c>
      <c r="K140" s="2" t="s">
        <v>24</v>
      </c>
      <c r="L140" s="2">
        <v>86.36</v>
      </c>
      <c r="M140" s="2">
        <v>117</v>
      </c>
      <c r="N140" s="2">
        <f>117/188</f>
        <v>0.62234042553191493</v>
      </c>
      <c r="O140" s="2">
        <v>53.11</v>
      </c>
      <c r="P140" s="2">
        <v>56</v>
      </c>
      <c r="Q140" s="2">
        <f>56/188</f>
        <v>0.2978723404255319</v>
      </c>
      <c r="R140" s="2" t="s">
        <v>201</v>
      </c>
      <c r="S140" s="2" t="s">
        <v>705</v>
      </c>
      <c r="T140" s="2" t="s">
        <v>27</v>
      </c>
      <c r="U140" s="2">
        <v>3000</v>
      </c>
    </row>
    <row r="141" spans="1:21" hidden="1" x14ac:dyDescent="0.25">
      <c r="A141" s="2">
        <v>139</v>
      </c>
      <c r="B141" s="2" t="s">
        <v>19</v>
      </c>
      <c r="C141" s="2">
        <v>2023</v>
      </c>
      <c r="D141" s="2" t="s">
        <v>28</v>
      </c>
      <c r="E141" s="2" t="s">
        <v>672</v>
      </c>
      <c r="F141" s="2">
        <v>38</v>
      </c>
      <c r="G141" s="2" t="s">
        <v>700</v>
      </c>
      <c r="H141" s="2">
        <v>2023304485</v>
      </c>
      <c r="I141" s="29" t="s">
        <v>23</v>
      </c>
      <c r="J141" s="2">
        <v>2</v>
      </c>
      <c r="K141" s="2" t="s">
        <v>24</v>
      </c>
      <c r="L141" s="2">
        <v>88.32</v>
      </c>
      <c r="M141" s="2">
        <v>6</v>
      </c>
      <c r="N141" s="2">
        <f>6/188</f>
        <v>3.1914893617021274E-2</v>
      </c>
      <c r="O141" s="2">
        <v>88.76</v>
      </c>
      <c r="P141" s="2">
        <v>41</v>
      </c>
      <c r="Q141" s="2">
        <f>41/188</f>
        <v>0.21808510638297873</v>
      </c>
      <c r="R141" s="2" t="s">
        <v>201</v>
      </c>
      <c r="S141" s="2" t="s">
        <v>701</v>
      </c>
      <c r="T141" s="2" t="s">
        <v>27</v>
      </c>
      <c r="U141" s="2">
        <v>3000</v>
      </c>
    </row>
    <row r="142" spans="1:21" hidden="1" x14ac:dyDescent="0.25">
      <c r="A142" s="2">
        <v>140</v>
      </c>
      <c r="B142" s="2" t="s">
        <v>19</v>
      </c>
      <c r="C142" s="2">
        <v>2023</v>
      </c>
      <c r="D142" s="2" t="s">
        <v>28</v>
      </c>
      <c r="E142" s="2" t="s">
        <v>678</v>
      </c>
      <c r="F142" s="2">
        <v>37</v>
      </c>
      <c r="G142" s="2" t="s">
        <v>708</v>
      </c>
      <c r="H142" s="2">
        <v>2023304503</v>
      </c>
      <c r="I142" s="2" t="s">
        <v>23</v>
      </c>
      <c r="J142" s="2">
        <v>2.5</v>
      </c>
      <c r="K142" s="2" t="s">
        <v>24</v>
      </c>
      <c r="L142" s="2">
        <v>86.29</v>
      </c>
      <c r="M142" s="2">
        <v>49</v>
      </c>
      <c r="N142" s="2">
        <f>49/188</f>
        <v>0.26063829787234044</v>
      </c>
      <c r="O142" s="2">
        <v>55.02</v>
      </c>
      <c r="P142" s="2">
        <v>47</v>
      </c>
      <c r="Q142" s="2">
        <f>47/188</f>
        <v>0.25</v>
      </c>
      <c r="R142" s="2" t="s">
        <v>201</v>
      </c>
      <c r="S142" s="2" t="s">
        <v>709</v>
      </c>
      <c r="T142" s="2" t="s">
        <v>27</v>
      </c>
      <c r="U142" s="2">
        <v>3000</v>
      </c>
    </row>
    <row r="143" spans="1:21" hidden="1" x14ac:dyDescent="0.25">
      <c r="A143" s="2">
        <v>141</v>
      </c>
      <c r="B143" s="2" t="s">
        <v>19</v>
      </c>
      <c r="C143" s="2">
        <v>2023</v>
      </c>
      <c r="D143" s="2" t="s">
        <v>681</v>
      </c>
      <c r="E143" s="2" t="s">
        <v>682</v>
      </c>
      <c r="F143" s="2">
        <v>31</v>
      </c>
      <c r="G143" s="2" t="s">
        <v>706</v>
      </c>
      <c r="H143" s="2">
        <v>2023304600</v>
      </c>
      <c r="I143" s="12" t="s">
        <v>23</v>
      </c>
      <c r="J143" s="2">
        <v>2.4</v>
      </c>
      <c r="K143" s="2" t="s">
        <v>24</v>
      </c>
      <c r="L143" s="2">
        <v>86.96</v>
      </c>
      <c r="M143" s="2">
        <v>8</v>
      </c>
      <c r="N143" s="2">
        <f>8/31</f>
        <v>0.25806451612903225</v>
      </c>
      <c r="O143" s="2">
        <v>49.8</v>
      </c>
      <c r="P143" s="2">
        <v>12</v>
      </c>
      <c r="Q143" s="2">
        <f>12/31</f>
        <v>0.38709677419354838</v>
      </c>
      <c r="R143" s="2" t="s">
        <v>201</v>
      </c>
      <c r="S143" s="2" t="s">
        <v>707</v>
      </c>
      <c r="T143" s="2" t="s">
        <v>27</v>
      </c>
      <c r="U143" s="2">
        <v>3000</v>
      </c>
    </row>
    <row r="144" spans="1:21" hidden="1" x14ac:dyDescent="0.25">
      <c r="A144" s="2">
        <v>142</v>
      </c>
      <c r="B144" s="2" t="s">
        <v>19</v>
      </c>
      <c r="C144" s="2">
        <v>2024</v>
      </c>
      <c r="D144" s="2" t="s">
        <v>28</v>
      </c>
      <c r="E144" s="2" t="s">
        <v>741</v>
      </c>
      <c r="F144" s="2">
        <v>29</v>
      </c>
      <c r="G144" s="2" t="s">
        <v>742</v>
      </c>
      <c r="H144" s="2">
        <v>2024204339</v>
      </c>
      <c r="I144" s="29" t="s">
        <v>23</v>
      </c>
      <c r="J144" s="2">
        <v>2.4</v>
      </c>
      <c r="K144" s="2" t="s">
        <v>24</v>
      </c>
      <c r="L144" s="2">
        <v>89.24</v>
      </c>
      <c r="M144" s="2">
        <v>5</v>
      </c>
      <c r="N144" s="2">
        <v>6.8000000000000005E-2</v>
      </c>
      <c r="O144" s="2">
        <v>96.87</v>
      </c>
      <c r="P144" s="2">
        <v>2</v>
      </c>
      <c r="Q144" s="2">
        <v>2.7000000000000003E-2</v>
      </c>
      <c r="R144" s="2" t="s">
        <v>201</v>
      </c>
      <c r="S144" s="2" t="s">
        <v>743</v>
      </c>
      <c r="T144" s="2" t="s">
        <v>27</v>
      </c>
      <c r="U144" s="2">
        <v>3000</v>
      </c>
    </row>
    <row r="145" spans="1:21" hidden="1" x14ac:dyDescent="0.25">
      <c r="A145" s="2">
        <v>143</v>
      </c>
      <c r="B145" s="2" t="s">
        <v>19</v>
      </c>
      <c r="C145" s="2">
        <v>2024</v>
      </c>
      <c r="D145" s="2" t="s">
        <v>28</v>
      </c>
      <c r="E145" s="2" t="s">
        <v>719</v>
      </c>
      <c r="F145" s="2">
        <v>29</v>
      </c>
      <c r="G145" s="2" t="s">
        <v>739</v>
      </c>
      <c r="H145" s="2">
        <v>2023214291</v>
      </c>
      <c r="I145" s="2" t="s">
        <v>23</v>
      </c>
      <c r="J145" s="2">
        <v>1.8</v>
      </c>
      <c r="K145" s="2" t="s">
        <v>24</v>
      </c>
      <c r="L145" s="2">
        <v>86.32</v>
      </c>
      <c r="M145" s="2">
        <v>36</v>
      </c>
      <c r="N145" s="2">
        <v>0.48599999999999999</v>
      </c>
      <c r="O145" s="2">
        <v>95.31</v>
      </c>
      <c r="P145" s="2">
        <v>5</v>
      </c>
      <c r="Q145" s="2">
        <v>6.8000000000000005E-2</v>
      </c>
      <c r="R145" s="2" t="s">
        <v>201</v>
      </c>
      <c r="S145" s="2" t="s">
        <v>740</v>
      </c>
      <c r="T145" s="2" t="s">
        <v>27</v>
      </c>
      <c r="U145" s="2">
        <v>3000</v>
      </c>
    </row>
    <row r="146" spans="1:21" hidden="1" x14ac:dyDescent="0.25">
      <c r="A146" s="2">
        <v>144</v>
      </c>
      <c r="B146" s="2" t="s">
        <v>19</v>
      </c>
      <c r="C146" s="2">
        <v>2024</v>
      </c>
      <c r="D146" s="2" t="s">
        <v>736</v>
      </c>
      <c r="E146" s="2" t="s">
        <v>710</v>
      </c>
      <c r="F146" s="2">
        <v>29</v>
      </c>
      <c r="G146" s="2" t="s">
        <v>737</v>
      </c>
      <c r="H146" s="2">
        <v>2024204649</v>
      </c>
      <c r="I146" s="12" t="s">
        <v>23</v>
      </c>
      <c r="J146" s="2">
        <v>2.2000000000000002</v>
      </c>
      <c r="K146" s="2" t="s">
        <v>24</v>
      </c>
      <c r="L146" s="2">
        <v>87.68</v>
      </c>
      <c r="M146" s="2">
        <v>9</v>
      </c>
      <c r="N146" s="2">
        <v>0.75</v>
      </c>
      <c r="O146" s="2">
        <v>92.88</v>
      </c>
      <c r="P146" s="2">
        <v>1</v>
      </c>
      <c r="Q146" s="2">
        <v>8.3000000000000004E-2</v>
      </c>
      <c r="R146" s="2" t="s">
        <v>201</v>
      </c>
      <c r="S146" s="2" t="s">
        <v>738</v>
      </c>
      <c r="T146" s="2" t="s">
        <v>27</v>
      </c>
      <c r="U146" s="2">
        <v>3000</v>
      </c>
    </row>
    <row r="147" spans="1:21" hidden="1" x14ac:dyDescent="0.25">
      <c r="A147" s="2">
        <v>145</v>
      </c>
      <c r="B147" s="2" t="s">
        <v>19</v>
      </c>
      <c r="C147" s="2">
        <v>2024</v>
      </c>
      <c r="D147" s="2" t="s">
        <v>663</v>
      </c>
      <c r="E147" s="2" t="s">
        <v>710</v>
      </c>
      <c r="F147" s="2">
        <v>29</v>
      </c>
      <c r="G147" s="2" t="s">
        <v>744</v>
      </c>
      <c r="H147" s="2">
        <v>2024204609</v>
      </c>
      <c r="I147" s="29" t="s">
        <v>23</v>
      </c>
      <c r="J147" s="2">
        <v>2.1</v>
      </c>
      <c r="K147" s="2" t="s">
        <v>24</v>
      </c>
      <c r="L147" s="2">
        <v>86.875</v>
      </c>
      <c r="M147" s="2">
        <v>20</v>
      </c>
      <c r="N147" s="2">
        <v>0.66700000000000004</v>
      </c>
      <c r="O147" s="2">
        <v>91.4</v>
      </c>
      <c r="P147" s="2">
        <v>4</v>
      </c>
      <c r="Q147" s="2">
        <v>0.13300000000000001</v>
      </c>
      <c r="R147" s="2" t="s">
        <v>201</v>
      </c>
      <c r="S147" s="2" t="s">
        <v>745</v>
      </c>
      <c r="T147" s="2" t="s">
        <v>27</v>
      </c>
      <c r="U147" s="2">
        <v>3000</v>
      </c>
    </row>
    <row r="148" spans="1:21" hidden="1" x14ac:dyDescent="0.25">
      <c r="A148" s="2">
        <v>146</v>
      </c>
      <c r="B148" s="2" t="s">
        <v>19</v>
      </c>
      <c r="C148" s="2">
        <v>2024</v>
      </c>
      <c r="D148" s="2" t="s">
        <v>28</v>
      </c>
      <c r="E148" s="2" t="s">
        <v>713</v>
      </c>
      <c r="F148" s="2">
        <v>39</v>
      </c>
      <c r="G148" s="2" t="s">
        <v>746</v>
      </c>
      <c r="H148" s="2">
        <v>2024304364</v>
      </c>
      <c r="I148" s="2" t="s">
        <v>23</v>
      </c>
      <c r="J148" s="2">
        <v>2.7</v>
      </c>
      <c r="K148" s="2" t="s">
        <v>24</v>
      </c>
      <c r="L148" s="2">
        <v>86.17</v>
      </c>
      <c r="M148" s="2">
        <v>120</v>
      </c>
      <c r="N148" s="2">
        <v>0.61499999999999999</v>
      </c>
      <c r="O148" s="2">
        <v>91.7</v>
      </c>
      <c r="P148" s="2">
        <v>12</v>
      </c>
      <c r="Q148" s="2">
        <v>6.1500000000000006E-2</v>
      </c>
      <c r="R148" s="2" t="s">
        <v>201</v>
      </c>
      <c r="S148" s="2" t="s">
        <v>747</v>
      </c>
      <c r="T148" s="2" t="s">
        <v>27</v>
      </c>
      <c r="U148" s="2">
        <v>3000</v>
      </c>
    </row>
    <row r="149" spans="1:21" hidden="1" x14ac:dyDescent="0.25">
      <c r="A149" s="2">
        <v>148</v>
      </c>
      <c r="B149" s="2" t="s">
        <v>19</v>
      </c>
      <c r="C149" s="2">
        <v>2022</v>
      </c>
      <c r="D149" s="7" t="s">
        <v>28</v>
      </c>
      <c r="E149" s="7" t="s">
        <v>157</v>
      </c>
      <c r="F149" s="7">
        <v>34</v>
      </c>
      <c r="G149" s="7" t="s">
        <v>158</v>
      </c>
      <c r="H149" s="7" t="s">
        <v>159</v>
      </c>
      <c r="I149" s="56" t="s">
        <v>23</v>
      </c>
      <c r="J149" s="7">
        <v>3.1</v>
      </c>
      <c r="K149" s="7" t="s">
        <v>24</v>
      </c>
      <c r="L149" s="7">
        <v>3.7320000000000002</v>
      </c>
      <c r="M149" s="7">
        <v>1</v>
      </c>
      <c r="N149" s="8">
        <v>2.9399999999999999E-2</v>
      </c>
      <c r="O149" s="7">
        <v>95.424000000000007</v>
      </c>
      <c r="P149" s="7">
        <v>4</v>
      </c>
      <c r="Q149" s="8">
        <v>0.1174</v>
      </c>
      <c r="R149" s="2" t="s">
        <v>175</v>
      </c>
      <c r="S149" s="24" t="s">
        <v>160</v>
      </c>
      <c r="T149" s="7" t="s">
        <v>27</v>
      </c>
      <c r="U149" s="7">
        <v>3000</v>
      </c>
    </row>
    <row r="150" spans="1:21" hidden="1" x14ac:dyDescent="0.25">
      <c r="A150" s="2">
        <v>149</v>
      </c>
      <c r="B150" s="2" t="s">
        <v>19</v>
      </c>
      <c r="C150" s="2">
        <v>2022</v>
      </c>
      <c r="D150" s="2" t="s">
        <v>97</v>
      </c>
      <c r="E150" s="2" t="s">
        <v>161</v>
      </c>
      <c r="F150" s="2">
        <v>40</v>
      </c>
      <c r="G150" s="2" t="s">
        <v>173</v>
      </c>
      <c r="H150" s="3" t="s">
        <v>174</v>
      </c>
      <c r="I150" s="7" t="s">
        <v>23</v>
      </c>
      <c r="J150" s="2">
        <v>3</v>
      </c>
      <c r="K150" s="2" t="s">
        <v>24</v>
      </c>
      <c r="L150" s="2">
        <v>3.6680000000000001</v>
      </c>
      <c r="M150" s="2">
        <v>2</v>
      </c>
      <c r="N150" s="4">
        <v>0.05</v>
      </c>
      <c r="O150" s="2">
        <v>92.6</v>
      </c>
      <c r="P150" s="6">
        <v>2</v>
      </c>
      <c r="Q150" s="4">
        <v>0.05</v>
      </c>
      <c r="R150" s="2" t="s">
        <v>175</v>
      </c>
      <c r="S150" s="22" t="s">
        <v>176</v>
      </c>
      <c r="T150" s="2" t="s">
        <v>27</v>
      </c>
      <c r="U150" s="2">
        <v>3000</v>
      </c>
    </row>
    <row r="151" spans="1:21" hidden="1" x14ac:dyDescent="0.25">
      <c r="A151" s="2">
        <v>150</v>
      </c>
      <c r="B151" s="2" t="s">
        <v>234</v>
      </c>
      <c r="C151" s="2">
        <v>2022</v>
      </c>
      <c r="D151" s="2" t="s">
        <v>238</v>
      </c>
      <c r="E151" s="2" t="s">
        <v>239</v>
      </c>
      <c r="F151" s="2">
        <v>34</v>
      </c>
      <c r="G151" s="2" t="s">
        <v>240</v>
      </c>
      <c r="H151" s="2" t="s">
        <v>241</v>
      </c>
      <c r="I151" s="12" t="s">
        <v>23</v>
      </c>
      <c r="J151" s="2">
        <v>2.6</v>
      </c>
      <c r="K151" s="2" t="s">
        <v>24</v>
      </c>
      <c r="L151" s="2">
        <v>3.7509999999999999</v>
      </c>
      <c r="M151" s="2">
        <v>18</v>
      </c>
      <c r="N151" s="2">
        <v>0.52941176470588203</v>
      </c>
      <c r="O151" s="2">
        <v>95.855720430107596</v>
      </c>
      <c r="P151" s="2">
        <v>8</v>
      </c>
      <c r="Q151" s="2">
        <v>0.23529411764705899</v>
      </c>
      <c r="R151" s="2" t="s">
        <v>175</v>
      </c>
      <c r="S151" s="9" t="s">
        <v>242</v>
      </c>
      <c r="T151" s="2" t="s">
        <v>27</v>
      </c>
      <c r="U151" s="2">
        <v>3000</v>
      </c>
    </row>
    <row r="152" spans="1:21" hidden="1" x14ac:dyDescent="0.25">
      <c r="A152" s="2">
        <v>151</v>
      </c>
      <c r="B152" s="36" t="s">
        <v>19</v>
      </c>
      <c r="C152" s="36">
        <v>2023</v>
      </c>
      <c r="D152" s="36" t="s">
        <v>28</v>
      </c>
      <c r="E152" s="36" t="s">
        <v>485</v>
      </c>
      <c r="F152" s="36">
        <v>33</v>
      </c>
      <c r="G152" s="36" t="s">
        <v>486</v>
      </c>
      <c r="H152" s="36" t="s">
        <v>487</v>
      </c>
      <c r="I152" s="53" t="s">
        <v>662</v>
      </c>
      <c r="J152" s="36">
        <v>2.84</v>
      </c>
      <c r="K152" s="36" t="s">
        <v>24</v>
      </c>
      <c r="L152" s="36">
        <v>3.7</v>
      </c>
      <c r="M152" s="36">
        <v>10</v>
      </c>
      <c r="N152" s="36">
        <v>0.30299999999999999</v>
      </c>
      <c r="O152" s="36">
        <v>92.7</v>
      </c>
      <c r="P152" s="36">
        <v>11</v>
      </c>
      <c r="Q152" s="36">
        <v>0.33329999999999999</v>
      </c>
      <c r="R152" s="2" t="s">
        <v>175</v>
      </c>
      <c r="S152" s="9" t="s">
        <v>488</v>
      </c>
      <c r="T152" s="36" t="s">
        <v>24</v>
      </c>
      <c r="U152" s="36">
        <v>3000</v>
      </c>
    </row>
    <row r="153" spans="1:21" hidden="1" x14ac:dyDescent="0.25">
      <c r="A153" s="2">
        <v>152</v>
      </c>
      <c r="B153" s="36" t="s">
        <v>19</v>
      </c>
      <c r="C153" s="36">
        <v>2023</v>
      </c>
      <c r="D153" s="36" t="s">
        <v>28</v>
      </c>
      <c r="E153" s="36" t="s">
        <v>478</v>
      </c>
      <c r="F153" s="36">
        <v>33</v>
      </c>
      <c r="G153" s="36" t="s">
        <v>510</v>
      </c>
      <c r="H153" s="36" t="s">
        <v>511</v>
      </c>
      <c r="I153" s="36" t="s">
        <v>662</v>
      </c>
      <c r="J153" s="36">
        <v>2</v>
      </c>
      <c r="K153" s="36" t="s">
        <v>24</v>
      </c>
      <c r="L153" s="36">
        <v>3.1179999999999999</v>
      </c>
      <c r="M153" s="36">
        <v>31</v>
      </c>
      <c r="N153" s="36">
        <v>0.93940000000000001</v>
      </c>
      <c r="O153" s="36" t="s">
        <v>227</v>
      </c>
      <c r="P153" s="36">
        <v>30</v>
      </c>
      <c r="Q153" s="36">
        <v>0.90900000000000003</v>
      </c>
      <c r="R153" s="2" t="s">
        <v>175</v>
      </c>
      <c r="S153" s="9" t="s">
        <v>512</v>
      </c>
      <c r="T153" s="36" t="s">
        <v>27</v>
      </c>
      <c r="U153" s="36">
        <v>3000</v>
      </c>
    </row>
    <row r="154" spans="1:21" hidden="1" x14ac:dyDescent="0.25">
      <c r="A154" s="2">
        <v>153</v>
      </c>
      <c r="B154" s="36" t="s">
        <v>19</v>
      </c>
      <c r="C154" s="36">
        <v>2023</v>
      </c>
      <c r="D154" s="36" t="s">
        <v>28</v>
      </c>
      <c r="E154" s="36" t="s">
        <v>496</v>
      </c>
      <c r="F154" s="36">
        <v>37</v>
      </c>
      <c r="G154" s="36" t="s">
        <v>497</v>
      </c>
      <c r="H154" s="36" t="s">
        <v>498</v>
      </c>
      <c r="I154" s="37" t="s">
        <v>662</v>
      </c>
      <c r="J154" s="36">
        <v>2.2869999999999999</v>
      </c>
      <c r="K154" s="36" t="s">
        <v>24</v>
      </c>
      <c r="L154" s="36">
        <v>3.5739999999999998</v>
      </c>
      <c r="M154" s="36">
        <v>10</v>
      </c>
      <c r="N154" s="36">
        <v>0.27779999999999999</v>
      </c>
      <c r="O154" s="36">
        <v>93.92</v>
      </c>
      <c r="P154" s="36">
        <v>8</v>
      </c>
      <c r="Q154" s="36">
        <v>0.22219999999999998</v>
      </c>
      <c r="R154" s="2" t="s">
        <v>175</v>
      </c>
      <c r="S154" s="9" t="s">
        <v>499</v>
      </c>
      <c r="T154" s="36" t="s">
        <v>24</v>
      </c>
      <c r="U154" s="36">
        <v>3000</v>
      </c>
    </row>
    <row r="155" spans="1:21" hidden="1" x14ac:dyDescent="0.25">
      <c r="A155" s="2">
        <v>154</v>
      </c>
      <c r="B155" s="2" t="s">
        <v>234</v>
      </c>
      <c r="C155" s="2">
        <v>2023</v>
      </c>
      <c r="D155" s="2" t="s">
        <v>238</v>
      </c>
      <c r="E155" s="2" t="s">
        <v>235</v>
      </c>
      <c r="F155" s="2">
        <v>35</v>
      </c>
      <c r="G155" s="2" t="s">
        <v>236</v>
      </c>
      <c r="H155" s="2">
        <v>1023008837</v>
      </c>
      <c r="I155" s="2" t="s">
        <v>23</v>
      </c>
      <c r="J155" s="2">
        <v>2.778</v>
      </c>
      <c r="K155" s="2" t="s">
        <v>24</v>
      </c>
      <c r="L155" s="2">
        <v>3.839</v>
      </c>
      <c r="M155" s="2">
        <v>14</v>
      </c>
      <c r="N155" s="2">
        <v>0.4</v>
      </c>
      <c r="O155" s="2">
        <v>96.873000000000005</v>
      </c>
      <c r="P155" s="2">
        <v>8</v>
      </c>
      <c r="Q155" s="2">
        <v>0.2286</v>
      </c>
      <c r="R155" s="2" t="s">
        <v>175</v>
      </c>
      <c r="S155" s="9" t="s">
        <v>237</v>
      </c>
      <c r="T155" s="2" t="s">
        <v>27</v>
      </c>
      <c r="U155" s="2">
        <v>3000</v>
      </c>
    </row>
    <row r="156" spans="1:21" hidden="1" x14ac:dyDescent="0.25">
      <c r="A156" s="2">
        <v>155</v>
      </c>
      <c r="B156" s="2" t="s">
        <v>19</v>
      </c>
      <c r="C156" s="42">
        <v>2024</v>
      </c>
      <c r="D156" s="42" t="s">
        <v>302</v>
      </c>
      <c r="E156" s="42" t="s">
        <v>335</v>
      </c>
      <c r="F156" s="42">
        <v>33</v>
      </c>
      <c r="G156" s="42" t="s">
        <v>336</v>
      </c>
      <c r="H156" s="42">
        <v>1024002355</v>
      </c>
      <c r="I156" s="42" t="s">
        <v>23</v>
      </c>
      <c r="J156" s="42">
        <v>2.9350000000000001</v>
      </c>
      <c r="K156" s="42" t="s">
        <v>24</v>
      </c>
      <c r="L156" s="42">
        <v>4.0209999999999999</v>
      </c>
      <c r="M156" s="42">
        <v>1</v>
      </c>
      <c r="N156" s="48">
        <v>3.0300000000000001E-2</v>
      </c>
      <c r="O156" s="42">
        <v>95.447000000000003</v>
      </c>
      <c r="P156" s="42">
        <v>2</v>
      </c>
      <c r="Q156" s="48">
        <v>6.0600000000000001E-2</v>
      </c>
      <c r="R156" s="2" t="s">
        <v>175</v>
      </c>
      <c r="S156" s="49" t="s">
        <v>337</v>
      </c>
      <c r="T156" s="42" t="s">
        <v>27</v>
      </c>
      <c r="U156" s="42">
        <v>3000</v>
      </c>
    </row>
    <row r="157" spans="1:21" hidden="1" x14ac:dyDescent="0.25">
      <c r="A157" s="2">
        <v>156</v>
      </c>
      <c r="B157" s="2" t="s">
        <v>19</v>
      </c>
      <c r="C157" s="42">
        <v>2024</v>
      </c>
      <c r="D157" s="42" t="s">
        <v>302</v>
      </c>
      <c r="E157" s="42" t="s">
        <v>303</v>
      </c>
      <c r="F157" s="42">
        <v>30</v>
      </c>
      <c r="G157" s="42" t="s">
        <v>338</v>
      </c>
      <c r="H157" s="42">
        <v>1024002688</v>
      </c>
      <c r="I157" s="42" t="s">
        <v>23</v>
      </c>
      <c r="J157" s="42">
        <v>2.2050000000000001</v>
      </c>
      <c r="K157" s="42" t="s">
        <v>24</v>
      </c>
      <c r="L157" s="42">
        <v>3.996</v>
      </c>
      <c r="M157" s="42">
        <v>6</v>
      </c>
      <c r="N157" s="50">
        <v>0.2</v>
      </c>
      <c r="O157" s="42">
        <v>97.971999999999994</v>
      </c>
      <c r="P157" s="42">
        <v>2</v>
      </c>
      <c r="Q157" s="51">
        <v>6.6699999999999995E-2</v>
      </c>
      <c r="R157" s="2" t="s">
        <v>175</v>
      </c>
      <c r="S157" s="49" t="s">
        <v>339</v>
      </c>
      <c r="T157" s="42" t="s">
        <v>27</v>
      </c>
      <c r="U157" s="42">
        <v>3000</v>
      </c>
    </row>
    <row r="158" spans="1:21" hidden="1" x14ac:dyDescent="0.25">
      <c r="A158" s="2">
        <v>157</v>
      </c>
      <c r="B158" s="36" t="s">
        <v>601</v>
      </c>
      <c r="C158" s="36">
        <v>2024</v>
      </c>
      <c r="D158" s="36" t="s">
        <v>602</v>
      </c>
      <c r="E158" s="36" t="s">
        <v>653</v>
      </c>
      <c r="F158" s="36">
        <v>24</v>
      </c>
      <c r="G158" s="36" t="s">
        <v>603</v>
      </c>
      <c r="H158" s="36">
        <v>1024009065</v>
      </c>
      <c r="I158" s="36" t="s">
        <v>23</v>
      </c>
      <c r="J158" s="36">
        <v>3.5</v>
      </c>
      <c r="K158" s="36" t="s">
        <v>27</v>
      </c>
      <c r="L158" s="36" t="s">
        <v>604</v>
      </c>
      <c r="M158" s="36">
        <v>7</v>
      </c>
      <c r="N158" s="36" t="s">
        <v>605</v>
      </c>
      <c r="O158" s="36" t="s">
        <v>606</v>
      </c>
      <c r="P158" s="36" t="s">
        <v>607</v>
      </c>
      <c r="Q158" s="36" t="s">
        <v>608</v>
      </c>
      <c r="R158" s="2" t="s">
        <v>645</v>
      </c>
      <c r="S158" s="36" t="s">
        <v>609</v>
      </c>
      <c r="T158" s="36" t="s">
        <v>27</v>
      </c>
      <c r="U158" s="36">
        <v>3000</v>
      </c>
    </row>
    <row r="159" spans="1:21" hidden="1" x14ac:dyDescent="0.25">
      <c r="A159" s="2">
        <v>158</v>
      </c>
      <c r="B159" s="2" t="s">
        <v>19</v>
      </c>
      <c r="C159" s="2">
        <v>2022</v>
      </c>
      <c r="D159" s="2" t="s">
        <v>28</v>
      </c>
      <c r="E159" s="2" t="s">
        <v>147</v>
      </c>
      <c r="F159" s="2">
        <v>38</v>
      </c>
      <c r="G159" s="2" t="s">
        <v>148</v>
      </c>
      <c r="H159" s="9" t="s">
        <v>149</v>
      </c>
      <c r="I159" s="2" t="s">
        <v>23</v>
      </c>
      <c r="J159" s="2">
        <v>1.2</v>
      </c>
      <c r="K159" s="2" t="s">
        <v>24</v>
      </c>
      <c r="L159" s="2">
        <v>3.3279999999999998</v>
      </c>
      <c r="M159" s="2">
        <v>17</v>
      </c>
      <c r="N159" s="2">
        <v>0.45</v>
      </c>
      <c r="O159" s="2">
        <v>88.49</v>
      </c>
      <c r="P159" s="2">
        <v>169</v>
      </c>
      <c r="Q159" s="2">
        <v>0.59</v>
      </c>
      <c r="R159" s="12" t="s">
        <v>25</v>
      </c>
      <c r="S159" s="9" t="s">
        <v>150</v>
      </c>
      <c r="T159" s="2" t="s">
        <v>24</v>
      </c>
      <c r="U159" s="2">
        <v>1000</v>
      </c>
    </row>
    <row r="160" spans="1:21" hidden="1" x14ac:dyDescent="0.25">
      <c r="A160" s="2">
        <v>159</v>
      </c>
      <c r="B160" s="2" t="s">
        <v>19</v>
      </c>
      <c r="C160" s="2">
        <v>2022</v>
      </c>
      <c r="D160" s="2" t="s">
        <v>28</v>
      </c>
      <c r="E160" s="2" t="s">
        <v>157</v>
      </c>
      <c r="F160" s="2">
        <v>34</v>
      </c>
      <c r="G160" s="2" t="s">
        <v>171</v>
      </c>
      <c r="H160" s="3" t="s">
        <v>172</v>
      </c>
      <c r="I160" s="12" t="s">
        <v>23</v>
      </c>
      <c r="J160" s="2">
        <v>1.0640000000000001</v>
      </c>
      <c r="K160" s="2" t="s">
        <v>24</v>
      </c>
      <c r="L160" s="2">
        <v>3.0880000000000001</v>
      </c>
      <c r="M160" s="2">
        <v>17</v>
      </c>
      <c r="N160" s="4">
        <v>0.5</v>
      </c>
      <c r="O160" s="2">
        <v>87.816000000000003</v>
      </c>
      <c r="P160" s="2">
        <v>14</v>
      </c>
      <c r="Q160" s="5">
        <v>0.4118</v>
      </c>
      <c r="R160" s="12" t="s">
        <v>25</v>
      </c>
      <c r="S160" s="9" t="s">
        <v>233</v>
      </c>
      <c r="T160" s="2" t="s">
        <v>24</v>
      </c>
      <c r="U160" s="2">
        <v>1000</v>
      </c>
    </row>
    <row r="161" spans="1:21" hidden="1" x14ac:dyDescent="0.25">
      <c r="A161" s="2">
        <v>160</v>
      </c>
      <c r="B161" s="2" t="s">
        <v>19</v>
      </c>
      <c r="C161" s="2">
        <v>2022</v>
      </c>
      <c r="D161" s="2" t="s">
        <v>28</v>
      </c>
      <c r="E161" s="2" t="s">
        <v>157</v>
      </c>
      <c r="F161" s="2">
        <v>34</v>
      </c>
      <c r="G161" s="2" t="s">
        <v>203</v>
      </c>
      <c r="H161" s="3" t="s">
        <v>204</v>
      </c>
      <c r="I161" s="29" t="s">
        <v>23</v>
      </c>
      <c r="J161" s="2">
        <v>1.6060000000000001</v>
      </c>
      <c r="K161" s="2" t="s">
        <v>24</v>
      </c>
      <c r="L161" s="2">
        <v>3.2610000000000001</v>
      </c>
      <c r="M161" s="2">
        <v>13</v>
      </c>
      <c r="N161" s="5">
        <v>0.38240000000000002</v>
      </c>
      <c r="O161" s="2">
        <v>92.826999999999998</v>
      </c>
      <c r="P161" s="2">
        <v>8</v>
      </c>
      <c r="Q161" s="5">
        <v>0.23530000000000001</v>
      </c>
      <c r="R161" s="12" t="s">
        <v>25</v>
      </c>
      <c r="S161" s="22" t="s">
        <v>205</v>
      </c>
      <c r="T161" s="2" t="s">
        <v>27</v>
      </c>
      <c r="U161" s="2">
        <v>1000</v>
      </c>
    </row>
    <row r="162" spans="1:21" hidden="1" x14ac:dyDescent="0.25">
      <c r="A162" s="2">
        <v>161</v>
      </c>
      <c r="B162" s="2" t="s">
        <v>19</v>
      </c>
      <c r="C162" s="2">
        <v>2022</v>
      </c>
      <c r="D162" s="2" t="s">
        <v>28</v>
      </c>
      <c r="E162" s="2" t="s">
        <v>34</v>
      </c>
      <c r="F162" s="2">
        <v>39</v>
      </c>
      <c r="G162" s="2" t="s">
        <v>90</v>
      </c>
      <c r="H162" s="3" t="s">
        <v>91</v>
      </c>
      <c r="I162" s="2" t="s">
        <v>23</v>
      </c>
      <c r="J162" s="2">
        <v>1.7</v>
      </c>
      <c r="K162" s="2" t="s">
        <v>24</v>
      </c>
      <c r="L162" s="2">
        <v>3.161</v>
      </c>
      <c r="M162" s="2">
        <v>23</v>
      </c>
      <c r="N162" s="5">
        <v>0.5887</v>
      </c>
      <c r="O162" s="2">
        <v>92.37</v>
      </c>
      <c r="P162" s="2">
        <v>14</v>
      </c>
      <c r="Q162" s="5">
        <v>0.35899999999999999</v>
      </c>
      <c r="R162" s="12" t="s">
        <v>25</v>
      </c>
      <c r="S162" s="22" t="s">
        <v>92</v>
      </c>
      <c r="T162" s="2" t="s">
        <v>24</v>
      </c>
      <c r="U162" s="2">
        <v>1000</v>
      </c>
    </row>
    <row r="163" spans="1:21" hidden="1" x14ac:dyDescent="0.25">
      <c r="A163" s="2">
        <v>162</v>
      </c>
      <c r="B163" s="2" t="s">
        <v>19</v>
      </c>
      <c r="C163" s="2">
        <v>2022</v>
      </c>
      <c r="D163" s="7" t="s">
        <v>28</v>
      </c>
      <c r="E163" s="7" t="s">
        <v>133</v>
      </c>
      <c r="F163" s="7">
        <v>39</v>
      </c>
      <c r="G163" s="7" t="s">
        <v>134</v>
      </c>
      <c r="H163" s="24" t="s">
        <v>768</v>
      </c>
      <c r="I163" s="13" t="s">
        <v>23</v>
      </c>
      <c r="J163" s="7">
        <v>1.4670000000000001</v>
      </c>
      <c r="K163" s="7" t="s">
        <v>24</v>
      </c>
      <c r="L163" s="7">
        <v>3.1040000000000001</v>
      </c>
      <c r="M163" s="7">
        <v>24</v>
      </c>
      <c r="N163" s="8">
        <v>0.61539999999999995</v>
      </c>
      <c r="O163" s="7">
        <v>91.727999999999994</v>
      </c>
      <c r="P163" s="7">
        <v>19</v>
      </c>
      <c r="Q163" s="8">
        <v>0.48720000000000002</v>
      </c>
      <c r="R163" s="12" t="s">
        <v>25</v>
      </c>
      <c r="S163" s="24" t="s">
        <v>135</v>
      </c>
      <c r="T163" s="7" t="s">
        <v>24</v>
      </c>
      <c r="U163" s="7">
        <v>1000</v>
      </c>
    </row>
    <row r="164" spans="1:21" hidden="1" x14ac:dyDescent="0.25">
      <c r="A164" s="2">
        <v>163</v>
      </c>
      <c r="B164" s="2" t="s">
        <v>234</v>
      </c>
      <c r="C164" s="2">
        <v>2022</v>
      </c>
      <c r="D164" s="2" t="s">
        <v>238</v>
      </c>
      <c r="E164" s="2" t="s">
        <v>297</v>
      </c>
      <c r="F164" s="2">
        <v>35</v>
      </c>
      <c r="G164" s="2" t="s">
        <v>298</v>
      </c>
      <c r="H164" s="2" t="s">
        <v>299</v>
      </c>
      <c r="I164" s="29" t="s">
        <v>23</v>
      </c>
      <c r="J164" s="2">
        <v>2.2999999999999998</v>
      </c>
      <c r="K164" s="2" t="s">
        <v>24</v>
      </c>
      <c r="L164" s="2">
        <v>3.6880000000000002</v>
      </c>
      <c r="M164" s="2">
        <v>15</v>
      </c>
      <c r="N164" s="2">
        <v>0.42857142857142899</v>
      </c>
      <c r="O164" s="2">
        <v>95.014687499999994</v>
      </c>
      <c r="P164" s="2">
        <v>6</v>
      </c>
      <c r="Q164" s="2">
        <v>0.17142857142857101</v>
      </c>
      <c r="R164" s="12" t="s">
        <v>25</v>
      </c>
      <c r="S164" s="9" t="s">
        <v>300</v>
      </c>
      <c r="T164" s="2" t="s">
        <v>27</v>
      </c>
      <c r="U164" s="2">
        <v>1000</v>
      </c>
    </row>
    <row r="165" spans="1:21" hidden="1" x14ac:dyDescent="0.25">
      <c r="A165" s="2">
        <v>164</v>
      </c>
      <c r="B165" s="2" t="s">
        <v>19</v>
      </c>
      <c r="C165" s="2">
        <v>2022</v>
      </c>
      <c r="D165" s="2" t="s">
        <v>39</v>
      </c>
      <c r="E165" s="2" t="s">
        <v>20</v>
      </c>
      <c r="F165" s="2">
        <v>29</v>
      </c>
      <c r="G165" s="2" t="s">
        <v>21</v>
      </c>
      <c r="H165" s="3" t="s">
        <v>22</v>
      </c>
      <c r="I165" s="2" t="s">
        <v>23</v>
      </c>
      <c r="J165" s="2">
        <v>1.67</v>
      </c>
      <c r="K165" s="2" t="s">
        <v>24</v>
      </c>
      <c r="L165" s="2">
        <v>3.1469999999999998</v>
      </c>
      <c r="M165" s="2">
        <v>18</v>
      </c>
      <c r="N165" s="2">
        <v>0.62</v>
      </c>
      <c r="O165" s="2">
        <v>90.260999999999996</v>
      </c>
      <c r="P165" s="2">
        <v>7</v>
      </c>
      <c r="Q165" s="2">
        <v>0.24</v>
      </c>
      <c r="R165" s="12" t="s">
        <v>25</v>
      </c>
      <c r="S165" s="22" t="s">
        <v>26</v>
      </c>
      <c r="T165" s="2" t="s">
        <v>27</v>
      </c>
      <c r="U165" s="2">
        <v>1000</v>
      </c>
    </row>
    <row r="166" spans="1:21" hidden="1" x14ac:dyDescent="0.25">
      <c r="A166" s="2">
        <v>165</v>
      </c>
      <c r="B166" s="36" t="s">
        <v>19</v>
      </c>
      <c r="C166" s="36">
        <v>2023</v>
      </c>
      <c r="D166" s="36" t="s">
        <v>28</v>
      </c>
      <c r="E166" s="36" t="s">
        <v>516</v>
      </c>
      <c r="F166" s="36">
        <v>33</v>
      </c>
      <c r="G166" s="36" t="s">
        <v>517</v>
      </c>
      <c r="H166" s="36" t="s">
        <v>518</v>
      </c>
      <c r="I166" s="36" t="s">
        <v>662</v>
      </c>
      <c r="J166" s="36">
        <v>1.0609999999999999</v>
      </c>
      <c r="K166" s="36" t="s">
        <v>24</v>
      </c>
      <c r="L166" s="36">
        <v>2.8260000000000001</v>
      </c>
      <c r="M166" s="36">
        <v>31</v>
      </c>
      <c r="N166" s="36" t="s">
        <v>519</v>
      </c>
      <c r="O166" s="36">
        <v>86.781999999999996</v>
      </c>
      <c r="P166" s="36">
        <v>29</v>
      </c>
      <c r="Q166" s="36" t="s">
        <v>520</v>
      </c>
      <c r="R166" s="12" t="s">
        <v>25</v>
      </c>
      <c r="S166" s="9" t="s">
        <v>521</v>
      </c>
      <c r="T166" s="36" t="s">
        <v>24</v>
      </c>
      <c r="U166" s="36">
        <v>1000</v>
      </c>
    </row>
    <row r="167" spans="1:21" hidden="1" x14ac:dyDescent="0.25">
      <c r="A167" s="2">
        <v>166</v>
      </c>
      <c r="B167" s="36" t="s">
        <v>19</v>
      </c>
      <c r="C167" s="36">
        <v>2023</v>
      </c>
      <c r="D167" s="36" t="s">
        <v>28</v>
      </c>
      <c r="E167" s="36" t="s">
        <v>485</v>
      </c>
      <c r="F167" s="36">
        <v>33</v>
      </c>
      <c r="G167" s="36" t="s">
        <v>513</v>
      </c>
      <c r="H167" s="36" t="s">
        <v>514</v>
      </c>
      <c r="I167" s="36" t="s">
        <v>662</v>
      </c>
      <c r="J167" s="36">
        <v>1.2170000000000001</v>
      </c>
      <c r="K167" s="36" t="s">
        <v>24</v>
      </c>
      <c r="L167" s="36">
        <v>2.9609999999999999</v>
      </c>
      <c r="M167" s="36">
        <v>29</v>
      </c>
      <c r="N167" s="36">
        <v>0.87879999999999991</v>
      </c>
      <c r="O167" s="36">
        <v>87.527000000000001</v>
      </c>
      <c r="P167" s="36">
        <v>26</v>
      </c>
      <c r="Q167" s="36">
        <v>0.78790000000000004</v>
      </c>
      <c r="R167" s="12" t="s">
        <v>25</v>
      </c>
      <c r="S167" s="9" t="s">
        <v>515</v>
      </c>
      <c r="T167" s="36" t="s">
        <v>27</v>
      </c>
      <c r="U167" s="36">
        <v>1000</v>
      </c>
    </row>
    <row r="168" spans="1:21" hidden="1" x14ac:dyDescent="0.25">
      <c r="A168" s="2">
        <v>167</v>
      </c>
      <c r="B168" s="36" t="s">
        <v>19</v>
      </c>
      <c r="C168" s="36">
        <v>2023</v>
      </c>
      <c r="D168" s="36" t="s">
        <v>28</v>
      </c>
      <c r="E168" s="36" t="s">
        <v>478</v>
      </c>
      <c r="F168" s="36">
        <v>33</v>
      </c>
      <c r="G168" s="36" t="s">
        <v>479</v>
      </c>
      <c r="H168" s="36" t="s">
        <v>480</v>
      </c>
      <c r="I168" s="36" t="s">
        <v>662</v>
      </c>
      <c r="J168" s="36">
        <v>2.911</v>
      </c>
      <c r="K168" s="36" t="s">
        <v>24</v>
      </c>
      <c r="L168" s="36">
        <v>3.8029999999999999</v>
      </c>
      <c r="M168" s="36">
        <v>12</v>
      </c>
      <c r="N168" s="36">
        <v>0.36</v>
      </c>
      <c r="O168" s="36">
        <v>93.021000000000001</v>
      </c>
      <c r="P168" s="36">
        <v>16</v>
      </c>
      <c r="Q168" s="36">
        <v>0.48</v>
      </c>
      <c r="R168" s="12" t="s">
        <v>25</v>
      </c>
      <c r="S168" s="9" t="s">
        <v>481</v>
      </c>
      <c r="T168" s="36" t="s">
        <v>27</v>
      </c>
      <c r="U168" s="36">
        <v>1000</v>
      </c>
    </row>
    <row r="169" spans="1:21" hidden="1" x14ac:dyDescent="0.25">
      <c r="A169" s="2">
        <v>168</v>
      </c>
      <c r="B169" s="36" t="s">
        <v>19</v>
      </c>
      <c r="C169" s="36">
        <v>2023</v>
      </c>
      <c r="D169" s="36" t="s">
        <v>28</v>
      </c>
      <c r="E169" s="36" t="s">
        <v>478</v>
      </c>
      <c r="F169" s="36">
        <v>33</v>
      </c>
      <c r="G169" s="36" t="s">
        <v>482</v>
      </c>
      <c r="H169" s="36" t="s">
        <v>483</v>
      </c>
      <c r="I169" s="36" t="s">
        <v>662</v>
      </c>
      <c r="J169" s="36">
        <v>1.3660000000000001</v>
      </c>
      <c r="K169" s="36" t="s">
        <v>24</v>
      </c>
      <c r="L169" s="36">
        <v>3.7240000000000002</v>
      </c>
      <c r="M169" s="36">
        <v>15</v>
      </c>
      <c r="N169" s="36">
        <v>0.45</v>
      </c>
      <c r="O169" s="36">
        <v>95.268000000000001</v>
      </c>
      <c r="P169" s="36">
        <v>5</v>
      </c>
      <c r="Q169" s="36">
        <v>0.1515</v>
      </c>
      <c r="R169" s="12" t="s">
        <v>25</v>
      </c>
      <c r="S169" s="9" t="s">
        <v>484</v>
      </c>
      <c r="T169" s="36" t="s">
        <v>24</v>
      </c>
      <c r="U169" s="36">
        <v>1000</v>
      </c>
    </row>
    <row r="170" spans="1:21" hidden="1" x14ac:dyDescent="0.25">
      <c r="A170" s="2">
        <v>169</v>
      </c>
      <c r="B170" s="36" t="s">
        <v>19</v>
      </c>
      <c r="C170" s="36">
        <v>2023</v>
      </c>
      <c r="D170" s="36" t="s">
        <v>28</v>
      </c>
      <c r="E170" s="36" t="s">
        <v>474</v>
      </c>
      <c r="F170" s="36">
        <v>39</v>
      </c>
      <c r="G170" s="36" t="s">
        <v>475</v>
      </c>
      <c r="H170" s="36" t="s">
        <v>476</v>
      </c>
      <c r="I170" s="53" t="s">
        <v>662</v>
      </c>
      <c r="J170" s="36">
        <v>2.48</v>
      </c>
      <c r="K170" s="36" t="s">
        <v>24</v>
      </c>
      <c r="L170" s="36">
        <v>3.9590000000000001</v>
      </c>
      <c r="M170" s="36">
        <v>15</v>
      </c>
      <c r="N170" s="36">
        <v>0.3846</v>
      </c>
      <c r="O170" s="36">
        <v>97.513000000000005</v>
      </c>
      <c r="P170" s="36">
        <v>12</v>
      </c>
      <c r="Q170" s="36">
        <v>0.30760000000000004</v>
      </c>
      <c r="R170" s="12" t="s">
        <v>25</v>
      </c>
      <c r="S170" s="9" t="s">
        <v>477</v>
      </c>
      <c r="T170" s="36" t="s">
        <v>27</v>
      </c>
      <c r="U170" s="36">
        <v>1000</v>
      </c>
    </row>
    <row r="171" spans="1:21" hidden="1" x14ac:dyDescent="0.25">
      <c r="A171" s="2">
        <v>170</v>
      </c>
      <c r="B171" s="36" t="s">
        <v>19</v>
      </c>
      <c r="C171" s="36">
        <v>2023</v>
      </c>
      <c r="D171" s="36" t="s">
        <v>28</v>
      </c>
      <c r="E171" s="36" t="s">
        <v>496</v>
      </c>
      <c r="F171" s="36">
        <v>37</v>
      </c>
      <c r="G171" s="36" t="s">
        <v>507</v>
      </c>
      <c r="H171" s="36" t="s">
        <v>508</v>
      </c>
      <c r="I171" s="36" t="s">
        <v>662</v>
      </c>
      <c r="J171" s="36">
        <v>1.0007999999999999</v>
      </c>
      <c r="K171" s="36" t="s">
        <v>24</v>
      </c>
      <c r="L171" s="36">
        <v>3.2469999999999999</v>
      </c>
      <c r="M171" s="36">
        <v>18</v>
      </c>
      <c r="N171" s="36">
        <v>0.48648648648648651</v>
      </c>
      <c r="O171" s="36">
        <v>92.028999999999996</v>
      </c>
      <c r="P171" s="36">
        <v>14</v>
      </c>
      <c r="Q171" s="36">
        <v>0.3783783783783784</v>
      </c>
      <c r="R171" s="12" t="s">
        <v>25</v>
      </c>
      <c r="S171" s="9" t="s">
        <v>509</v>
      </c>
      <c r="T171" s="36" t="s">
        <v>27</v>
      </c>
      <c r="U171" s="36">
        <v>1000</v>
      </c>
    </row>
    <row r="172" spans="1:21" hidden="1" x14ac:dyDescent="0.25">
      <c r="A172" s="2">
        <v>171</v>
      </c>
      <c r="B172" s="2" t="s">
        <v>234</v>
      </c>
      <c r="C172" s="2">
        <v>2023</v>
      </c>
      <c r="D172" s="2" t="s">
        <v>243</v>
      </c>
      <c r="E172" s="2" t="s">
        <v>294</v>
      </c>
      <c r="F172" s="2">
        <v>35</v>
      </c>
      <c r="G172" s="2" t="s">
        <v>295</v>
      </c>
      <c r="H172" s="2">
        <v>1023008860</v>
      </c>
      <c r="I172" s="12" t="s">
        <v>23</v>
      </c>
      <c r="J172" s="2">
        <v>1.7330000000000001</v>
      </c>
      <c r="K172" s="2" t="s">
        <v>24</v>
      </c>
      <c r="L172" s="2">
        <v>3.8759999999999999</v>
      </c>
      <c r="M172" s="2">
        <v>13</v>
      </c>
      <c r="N172" s="2">
        <v>0.37140000000000001</v>
      </c>
      <c r="O172" s="2">
        <v>98.132000000000005</v>
      </c>
      <c r="P172" s="2">
        <v>5</v>
      </c>
      <c r="Q172" s="2">
        <v>0.1429</v>
      </c>
      <c r="R172" s="12" t="s">
        <v>25</v>
      </c>
      <c r="S172" s="9" t="s">
        <v>296</v>
      </c>
      <c r="T172" s="2" t="s">
        <v>27</v>
      </c>
      <c r="U172" s="2">
        <v>1000</v>
      </c>
    </row>
    <row r="173" spans="1:21" hidden="1" x14ac:dyDescent="0.25">
      <c r="A173" s="2">
        <v>172</v>
      </c>
      <c r="B173" s="2" t="s">
        <v>19</v>
      </c>
      <c r="C173" s="42">
        <v>2024</v>
      </c>
      <c r="D173" s="42" t="s">
        <v>302</v>
      </c>
      <c r="E173" s="42" t="s">
        <v>316</v>
      </c>
      <c r="F173" s="42">
        <v>35</v>
      </c>
      <c r="G173" s="42" t="s">
        <v>412</v>
      </c>
      <c r="H173" s="42">
        <v>1024003421</v>
      </c>
      <c r="I173" s="45" t="s">
        <v>23</v>
      </c>
      <c r="J173" s="42">
        <v>1.8</v>
      </c>
      <c r="K173" s="42" t="s">
        <v>24</v>
      </c>
      <c r="L173" s="42">
        <v>3.6389999999999998</v>
      </c>
      <c r="M173" s="42">
        <v>20</v>
      </c>
      <c r="N173" s="48">
        <v>0.57140000000000002</v>
      </c>
      <c r="O173" s="42">
        <v>91.673000000000002</v>
      </c>
      <c r="P173" s="42">
        <v>22</v>
      </c>
      <c r="Q173" s="48">
        <v>0.62860000000000005</v>
      </c>
      <c r="R173" s="12" t="s">
        <v>25</v>
      </c>
      <c r="S173" s="49" t="s">
        <v>413</v>
      </c>
      <c r="T173" s="42" t="s">
        <v>27</v>
      </c>
      <c r="U173" s="42">
        <v>1000</v>
      </c>
    </row>
    <row r="174" spans="1:21" hidden="1" x14ac:dyDescent="0.25">
      <c r="A174" s="2">
        <v>173</v>
      </c>
      <c r="B174" s="2" t="s">
        <v>19</v>
      </c>
      <c r="C174" s="42">
        <v>2024</v>
      </c>
      <c r="D174" s="42" t="s">
        <v>302</v>
      </c>
      <c r="E174" s="42" t="s">
        <v>316</v>
      </c>
      <c r="F174" s="42">
        <v>35</v>
      </c>
      <c r="G174" s="42" t="s">
        <v>414</v>
      </c>
      <c r="H174" s="42">
        <v>1024002641</v>
      </c>
      <c r="I174" s="42" t="s">
        <v>23</v>
      </c>
      <c r="J174" s="42">
        <v>2.35</v>
      </c>
      <c r="K174" s="42" t="s">
        <v>24</v>
      </c>
      <c r="L174" s="42">
        <v>3.6339999999999999</v>
      </c>
      <c r="M174" s="42">
        <v>21</v>
      </c>
      <c r="N174" s="48">
        <v>0.6</v>
      </c>
      <c r="O174" s="42">
        <v>92.738</v>
      </c>
      <c r="P174" s="42">
        <v>19</v>
      </c>
      <c r="Q174" s="48">
        <v>0.54279999999999995</v>
      </c>
      <c r="R174" s="12" t="s">
        <v>25</v>
      </c>
      <c r="S174" s="49" t="s">
        <v>415</v>
      </c>
      <c r="T174" s="42" t="s">
        <v>27</v>
      </c>
      <c r="U174" s="42">
        <v>1000</v>
      </c>
    </row>
    <row r="175" spans="1:21" hidden="1" x14ac:dyDescent="0.25">
      <c r="A175" s="2">
        <v>174</v>
      </c>
      <c r="B175" s="2" t="s">
        <v>19</v>
      </c>
      <c r="C175" s="42">
        <v>2024</v>
      </c>
      <c r="D175" s="42" t="s">
        <v>302</v>
      </c>
      <c r="E175" s="42" t="s">
        <v>328</v>
      </c>
      <c r="F175" s="42">
        <v>33</v>
      </c>
      <c r="G175" s="42" t="s">
        <v>406</v>
      </c>
      <c r="H175" s="42">
        <v>1024002335</v>
      </c>
      <c r="I175" s="42" t="s">
        <v>23</v>
      </c>
      <c r="J175" s="42">
        <v>2.35</v>
      </c>
      <c r="K175" s="42" t="s">
        <v>27</v>
      </c>
      <c r="L175" s="42">
        <v>3.6419999999999999</v>
      </c>
      <c r="M175" s="42">
        <v>10</v>
      </c>
      <c r="N175" s="48">
        <v>0.30299999999999999</v>
      </c>
      <c r="O175" s="42">
        <v>88.994</v>
      </c>
      <c r="P175" s="42">
        <v>12</v>
      </c>
      <c r="Q175" s="48">
        <v>0.30120000000000002</v>
      </c>
      <c r="R175" s="12" t="s">
        <v>25</v>
      </c>
      <c r="S175" s="49" t="s">
        <v>407</v>
      </c>
      <c r="T175" s="42" t="s">
        <v>27</v>
      </c>
      <c r="U175" s="42">
        <v>1000</v>
      </c>
    </row>
    <row r="176" spans="1:21" hidden="1" x14ac:dyDescent="0.25">
      <c r="A176" s="2">
        <v>175</v>
      </c>
      <c r="B176" s="2" t="s">
        <v>19</v>
      </c>
      <c r="C176" s="42">
        <v>2024</v>
      </c>
      <c r="D176" s="42" t="s">
        <v>302</v>
      </c>
      <c r="E176" s="42" t="s">
        <v>328</v>
      </c>
      <c r="F176" s="42">
        <v>33</v>
      </c>
      <c r="G176" s="42" t="s">
        <v>416</v>
      </c>
      <c r="H176" s="42">
        <v>1024002343</v>
      </c>
      <c r="I176" s="42" t="s">
        <v>23</v>
      </c>
      <c r="J176" s="42">
        <v>2.64</v>
      </c>
      <c r="K176" s="42" t="s">
        <v>27</v>
      </c>
      <c r="L176" s="42">
        <v>3.6320000000000001</v>
      </c>
      <c r="M176" s="42">
        <v>11</v>
      </c>
      <c r="N176" s="48">
        <v>0.33329999999999999</v>
      </c>
      <c r="O176" s="42">
        <v>87.823999999999998</v>
      </c>
      <c r="P176" s="42">
        <v>15</v>
      </c>
      <c r="Q176" s="48">
        <v>0.45450000000000002</v>
      </c>
      <c r="R176" s="12" t="s">
        <v>25</v>
      </c>
      <c r="S176" s="49" t="s">
        <v>417</v>
      </c>
      <c r="T176" s="42" t="s">
        <v>27</v>
      </c>
      <c r="U176" s="42">
        <v>1000</v>
      </c>
    </row>
    <row r="177" spans="1:21" hidden="1" x14ac:dyDescent="0.25">
      <c r="A177" s="2">
        <v>176</v>
      </c>
      <c r="B177" s="2" t="s">
        <v>19</v>
      </c>
      <c r="C177" s="42">
        <v>2024</v>
      </c>
      <c r="D177" s="42" t="s">
        <v>302</v>
      </c>
      <c r="E177" s="42" t="s">
        <v>340</v>
      </c>
      <c r="F177" s="42">
        <v>33</v>
      </c>
      <c r="G177" s="42" t="s">
        <v>410</v>
      </c>
      <c r="H177" s="42">
        <v>1024002477</v>
      </c>
      <c r="I177" s="42" t="s">
        <v>23</v>
      </c>
      <c r="J177" s="42">
        <v>2.57</v>
      </c>
      <c r="K177" s="42" t="s">
        <v>27</v>
      </c>
      <c r="L177" s="42">
        <v>3.6389999999999998</v>
      </c>
      <c r="M177" s="42">
        <v>11</v>
      </c>
      <c r="N177" s="48">
        <v>0.33329999999999999</v>
      </c>
      <c r="O177" s="42">
        <v>92.623000000000005</v>
      </c>
      <c r="P177" s="42">
        <v>5</v>
      </c>
      <c r="Q177" s="51">
        <v>0.1515</v>
      </c>
      <c r="R177" s="12" t="s">
        <v>25</v>
      </c>
      <c r="S177" s="49" t="s">
        <v>411</v>
      </c>
      <c r="T177" s="42" t="s">
        <v>24</v>
      </c>
      <c r="U177" s="42">
        <v>1000</v>
      </c>
    </row>
    <row r="178" spans="1:21" hidden="1" x14ac:dyDescent="0.25">
      <c r="A178" s="2">
        <v>177</v>
      </c>
      <c r="B178" s="2" t="s">
        <v>19</v>
      </c>
      <c r="C178" s="42">
        <v>2024</v>
      </c>
      <c r="D178" s="42" t="s">
        <v>302</v>
      </c>
      <c r="E178" s="42" t="s">
        <v>313</v>
      </c>
      <c r="F178" s="42">
        <v>32</v>
      </c>
      <c r="G178" s="42" t="s">
        <v>408</v>
      </c>
      <c r="H178" s="42">
        <v>1024002632</v>
      </c>
      <c r="I178" s="42" t="s">
        <v>23</v>
      </c>
      <c r="J178" s="42">
        <v>2.5299999999999998</v>
      </c>
      <c r="K178" s="42" t="s">
        <v>27</v>
      </c>
      <c r="L178" s="42">
        <v>3.64</v>
      </c>
      <c r="M178" s="42">
        <v>14</v>
      </c>
      <c r="N178" s="48">
        <v>0.4375</v>
      </c>
      <c r="O178" s="42">
        <v>88.98</v>
      </c>
      <c r="P178" s="42">
        <v>16</v>
      </c>
      <c r="Q178" s="50">
        <v>0.5</v>
      </c>
      <c r="R178" s="12" t="s">
        <v>25</v>
      </c>
      <c r="S178" s="49" t="s">
        <v>409</v>
      </c>
      <c r="T178" s="42" t="s">
        <v>24</v>
      </c>
      <c r="U178" s="42">
        <v>1000</v>
      </c>
    </row>
    <row r="179" spans="1:21" hidden="1" x14ac:dyDescent="0.25">
      <c r="A179" s="2">
        <v>178</v>
      </c>
      <c r="B179" s="2" t="s">
        <v>19</v>
      </c>
      <c r="C179" s="42">
        <v>2024</v>
      </c>
      <c r="D179" s="42" t="s">
        <v>302</v>
      </c>
      <c r="E179" s="42" t="s">
        <v>349</v>
      </c>
      <c r="F179" s="42">
        <v>34</v>
      </c>
      <c r="G179" s="42" t="s">
        <v>767</v>
      </c>
      <c r="H179" s="42">
        <v>1024002725</v>
      </c>
      <c r="I179" s="45" t="s">
        <v>23</v>
      </c>
      <c r="J179" s="42">
        <v>1.1399999999999999</v>
      </c>
      <c r="K179" s="42" t="s">
        <v>27</v>
      </c>
      <c r="L179" s="42">
        <v>3.6429999999999998</v>
      </c>
      <c r="M179" s="42">
        <v>10</v>
      </c>
      <c r="N179" s="48">
        <v>0.30299999999999999</v>
      </c>
      <c r="O179" s="42">
        <v>89.200999999999993</v>
      </c>
      <c r="P179" s="42">
        <v>15</v>
      </c>
      <c r="Q179" s="48">
        <v>0.45450000000000002</v>
      </c>
      <c r="R179" s="12" t="s">
        <v>25</v>
      </c>
      <c r="S179" s="49" t="s">
        <v>405</v>
      </c>
      <c r="T179" s="42" t="s">
        <v>27</v>
      </c>
      <c r="U179" s="42">
        <v>1000</v>
      </c>
    </row>
    <row r="180" spans="1:21" hidden="1" x14ac:dyDescent="0.25">
      <c r="A180" s="2">
        <v>179</v>
      </c>
      <c r="B180" s="36" t="s">
        <v>601</v>
      </c>
      <c r="C180" s="36">
        <v>2024</v>
      </c>
      <c r="D180" s="36" t="s">
        <v>602</v>
      </c>
      <c r="E180" s="36" t="s">
        <v>654</v>
      </c>
      <c r="F180" s="36">
        <v>24</v>
      </c>
      <c r="G180" s="36" t="s">
        <v>624</v>
      </c>
      <c r="H180" s="36">
        <v>1024009091</v>
      </c>
      <c r="I180" s="36" t="s">
        <v>23</v>
      </c>
      <c r="J180" s="36" t="s">
        <v>625</v>
      </c>
      <c r="K180" s="36" t="s">
        <v>27</v>
      </c>
      <c r="L180" s="36" t="s">
        <v>626</v>
      </c>
      <c r="M180" s="36" t="s">
        <v>531</v>
      </c>
      <c r="N180" s="36" t="s">
        <v>627</v>
      </c>
      <c r="O180" s="36" t="s">
        <v>628</v>
      </c>
      <c r="P180" s="36" t="s">
        <v>531</v>
      </c>
      <c r="Q180" s="36" t="s">
        <v>627</v>
      </c>
      <c r="R180" s="12" t="s">
        <v>25</v>
      </c>
      <c r="S180" s="36" t="s">
        <v>629</v>
      </c>
      <c r="T180" s="36" t="s">
        <v>27</v>
      </c>
      <c r="U180" s="36">
        <v>1000</v>
      </c>
    </row>
    <row r="181" spans="1:21" hidden="1" x14ac:dyDescent="0.25">
      <c r="A181" s="2">
        <v>180</v>
      </c>
      <c r="B181" s="36" t="s">
        <v>601</v>
      </c>
      <c r="C181" s="36">
        <v>2024</v>
      </c>
      <c r="D181" s="36" t="s">
        <v>602</v>
      </c>
      <c r="E181" s="36" t="s">
        <v>654</v>
      </c>
      <c r="F181" s="36">
        <v>24</v>
      </c>
      <c r="G181" s="36" t="s">
        <v>630</v>
      </c>
      <c r="H181" s="36">
        <v>1024009103</v>
      </c>
      <c r="I181" s="37" t="s">
        <v>23</v>
      </c>
      <c r="J181" s="36" t="s">
        <v>631</v>
      </c>
      <c r="K181" s="36" t="s">
        <v>27</v>
      </c>
      <c r="L181" s="36" t="s">
        <v>632</v>
      </c>
      <c r="M181" s="36" t="s">
        <v>633</v>
      </c>
      <c r="N181" s="36" t="s">
        <v>634</v>
      </c>
      <c r="O181" s="36" t="s">
        <v>635</v>
      </c>
      <c r="P181" s="36" t="s">
        <v>633</v>
      </c>
      <c r="Q181" s="36" t="s">
        <v>634</v>
      </c>
      <c r="R181" s="12" t="s">
        <v>25</v>
      </c>
      <c r="S181" s="36" t="s">
        <v>636</v>
      </c>
      <c r="T181" s="36" t="s">
        <v>27</v>
      </c>
      <c r="U181" s="36">
        <v>1000</v>
      </c>
    </row>
    <row r="182" spans="1:21" hidden="1" x14ac:dyDescent="0.25">
      <c r="A182" s="2">
        <v>181</v>
      </c>
      <c r="B182" s="36" t="s">
        <v>601</v>
      </c>
      <c r="C182" s="36">
        <v>2024</v>
      </c>
      <c r="D182" s="36" t="s">
        <v>602</v>
      </c>
      <c r="E182" s="36" t="s">
        <v>654</v>
      </c>
      <c r="F182" s="36">
        <v>24</v>
      </c>
      <c r="G182" s="36" t="s">
        <v>637</v>
      </c>
      <c r="H182" s="36">
        <v>1024009098</v>
      </c>
      <c r="I182" s="53" t="s">
        <v>23</v>
      </c>
      <c r="J182" s="36" t="s">
        <v>638</v>
      </c>
      <c r="K182" s="36" t="s">
        <v>27</v>
      </c>
      <c r="L182" s="36" t="s">
        <v>639</v>
      </c>
      <c r="M182" s="36" t="s">
        <v>607</v>
      </c>
      <c r="N182" s="36" t="s">
        <v>640</v>
      </c>
      <c r="O182" s="36" t="s">
        <v>641</v>
      </c>
      <c r="P182" s="36" t="s">
        <v>622</v>
      </c>
      <c r="Q182" s="36" t="s">
        <v>642</v>
      </c>
      <c r="R182" s="12" t="s">
        <v>25</v>
      </c>
      <c r="S182" s="36" t="s">
        <v>643</v>
      </c>
      <c r="T182" s="36" t="s">
        <v>27</v>
      </c>
      <c r="U182" s="36">
        <v>1000</v>
      </c>
    </row>
    <row r="183" spans="1:21" hidden="1" x14ac:dyDescent="0.25">
      <c r="A183" s="2">
        <v>182</v>
      </c>
      <c r="B183" s="2" t="s">
        <v>234</v>
      </c>
      <c r="C183" s="2">
        <v>2024</v>
      </c>
      <c r="D183" s="2" t="s">
        <v>251</v>
      </c>
      <c r="E183" s="2" t="s">
        <v>286</v>
      </c>
      <c r="F183" s="2">
        <v>31</v>
      </c>
      <c r="G183" s="2" t="s">
        <v>287</v>
      </c>
      <c r="H183" s="2" t="s">
        <v>288</v>
      </c>
      <c r="I183" s="2" t="s">
        <v>23</v>
      </c>
      <c r="J183" s="2" t="s">
        <v>289</v>
      </c>
      <c r="K183" s="2" t="s">
        <v>24</v>
      </c>
      <c r="L183" s="2" t="s">
        <v>290</v>
      </c>
      <c r="M183" s="2" t="s">
        <v>291</v>
      </c>
      <c r="N183" s="2">
        <v>0.58064516129032295</v>
      </c>
      <c r="O183" s="2" t="s">
        <v>292</v>
      </c>
      <c r="P183" s="2" t="s">
        <v>284</v>
      </c>
      <c r="Q183" s="2">
        <v>0.38709677419354799</v>
      </c>
      <c r="R183" s="12" t="s">
        <v>25</v>
      </c>
      <c r="S183" s="9" t="s">
        <v>293</v>
      </c>
      <c r="T183" s="2" t="s">
        <v>27</v>
      </c>
      <c r="U183" s="2">
        <v>1000</v>
      </c>
    </row>
    <row r="184" spans="1:21" hidden="1" x14ac:dyDescent="0.25">
      <c r="A184" s="2">
        <v>183</v>
      </c>
      <c r="B184" s="2" t="s">
        <v>234</v>
      </c>
      <c r="C184" s="2">
        <v>2024</v>
      </c>
      <c r="D184" s="2" t="s">
        <v>251</v>
      </c>
      <c r="E184" s="2" t="s">
        <v>269</v>
      </c>
      <c r="F184" s="2">
        <v>31</v>
      </c>
      <c r="G184" s="2" t="s">
        <v>270</v>
      </c>
      <c r="H184" s="2" t="s">
        <v>271</v>
      </c>
      <c r="I184" s="12" t="s">
        <v>23</v>
      </c>
      <c r="J184" s="2" t="s">
        <v>272</v>
      </c>
      <c r="K184" s="2" t="s">
        <v>24</v>
      </c>
      <c r="L184" s="2" t="s">
        <v>273</v>
      </c>
      <c r="M184" s="2" t="s">
        <v>274</v>
      </c>
      <c r="N184" s="2">
        <v>0.61290322580645196</v>
      </c>
      <c r="O184" s="2" t="s">
        <v>275</v>
      </c>
      <c r="P184" s="2" t="s">
        <v>257</v>
      </c>
      <c r="Q184" s="2">
        <v>0.35483870967741898</v>
      </c>
      <c r="R184" s="2" t="s">
        <v>25</v>
      </c>
      <c r="S184" s="9" t="s">
        <v>276</v>
      </c>
      <c r="T184" s="2" t="s">
        <v>27</v>
      </c>
      <c r="U184" s="2">
        <v>1000</v>
      </c>
    </row>
    <row r="185" spans="1:21" hidden="1" x14ac:dyDescent="0.25">
      <c r="A185" s="2">
        <v>184</v>
      </c>
      <c r="B185" s="2" t="s">
        <v>234</v>
      </c>
      <c r="C185" s="2">
        <v>2024</v>
      </c>
      <c r="D185" s="2" t="s">
        <v>251</v>
      </c>
      <c r="E185" s="2" t="s">
        <v>277</v>
      </c>
      <c r="F185" s="2">
        <v>32</v>
      </c>
      <c r="G185" s="2" t="s">
        <v>278</v>
      </c>
      <c r="H185" s="2" t="s">
        <v>279</v>
      </c>
      <c r="I185" s="29" t="s">
        <v>23</v>
      </c>
      <c r="J185" s="2" t="s">
        <v>280</v>
      </c>
      <c r="K185" s="2" t="s">
        <v>24</v>
      </c>
      <c r="L185" s="2" t="s">
        <v>281</v>
      </c>
      <c r="M185" s="2" t="s">
        <v>282</v>
      </c>
      <c r="N185" s="2">
        <v>0.46875</v>
      </c>
      <c r="O185" s="2" t="s">
        <v>283</v>
      </c>
      <c r="P185" s="2" t="s">
        <v>284</v>
      </c>
      <c r="Q185" s="2">
        <v>0.375</v>
      </c>
      <c r="R185" s="2" t="s">
        <v>25</v>
      </c>
      <c r="S185" s="9" t="s">
        <v>285</v>
      </c>
      <c r="T185" s="2" t="s">
        <v>27</v>
      </c>
      <c r="U185" s="2">
        <v>1000</v>
      </c>
    </row>
    <row r="186" spans="1:21" hidden="1" x14ac:dyDescent="0.25">
      <c r="A186" s="2">
        <v>185</v>
      </c>
      <c r="B186" s="2" t="s">
        <v>234</v>
      </c>
      <c r="C186" s="2">
        <v>2024</v>
      </c>
      <c r="D186" s="2" t="s">
        <v>251</v>
      </c>
      <c r="E186" s="2" t="s">
        <v>260</v>
      </c>
      <c r="F186" s="2">
        <v>31</v>
      </c>
      <c r="G186" s="2" t="s">
        <v>261</v>
      </c>
      <c r="H186" s="2" t="s">
        <v>262</v>
      </c>
      <c r="I186" s="2" t="s">
        <v>23</v>
      </c>
      <c r="J186" s="2" t="s">
        <v>263</v>
      </c>
      <c r="K186" s="2" t="s">
        <v>24</v>
      </c>
      <c r="L186" s="2" t="s">
        <v>264</v>
      </c>
      <c r="M186" s="2" t="s">
        <v>265</v>
      </c>
      <c r="N186" s="2">
        <v>0.32258064516128998</v>
      </c>
      <c r="O186" s="2" t="s">
        <v>266</v>
      </c>
      <c r="P186" s="2" t="s">
        <v>267</v>
      </c>
      <c r="Q186" s="2">
        <v>0.25806451612903197</v>
      </c>
      <c r="R186" s="2" t="s">
        <v>25</v>
      </c>
      <c r="S186" s="9" t="s">
        <v>268</v>
      </c>
      <c r="T186" s="2" t="s">
        <v>27</v>
      </c>
      <c r="U186" s="2">
        <v>1000</v>
      </c>
    </row>
    <row r="187" spans="1:21" hidden="1" x14ac:dyDescent="0.25">
      <c r="A187" s="2">
        <v>186</v>
      </c>
      <c r="B187" s="2" t="s">
        <v>19</v>
      </c>
      <c r="C187" s="2">
        <v>2022</v>
      </c>
      <c r="D187" s="2" t="s">
        <v>28</v>
      </c>
      <c r="E187" s="2" t="s">
        <v>34</v>
      </c>
      <c r="F187" s="2">
        <v>39</v>
      </c>
      <c r="G187" s="2" t="s">
        <v>219</v>
      </c>
      <c r="H187" s="3" t="s">
        <v>220</v>
      </c>
      <c r="I187" s="2" t="s">
        <v>23</v>
      </c>
      <c r="J187" s="2">
        <v>2.91</v>
      </c>
      <c r="K187" s="2" t="s">
        <v>24</v>
      </c>
      <c r="L187" s="2">
        <v>3.7789999999999999</v>
      </c>
      <c r="M187" s="2">
        <v>7</v>
      </c>
      <c r="N187" s="2">
        <v>0.17899999999999999</v>
      </c>
      <c r="O187" s="2">
        <v>92.412999999999997</v>
      </c>
      <c r="P187" s="2">
        <v>13</v>
      </c>
      <c r="Q187" s="2">
        <v>0.33</v>
      </c>
      <c r="R187" s="2" t="s">
        <v>246</v>
      </c>
      <c r="S187" s="22" t="s">
        <v>221</v>
      </c>
      <c r="T187" s="2" t="s">
        <v>27</v>
      </c>
      <c r="U187" s="2">
        <v>2000</v>
      </c>
    </row>
    <row r="188" spans="1:21" hidden="1" x14ac:dyDescent="0.25">
      <c r="A188" s="2">
        <v>187</v>
      </c>
      <c r="B188" s="36" t="s">
        <v>601</v>
      </c>
      <c r="C188" s="36">
        <v>2022</v>
      </c>
      <c r="D188" s="36" t="s">
        <v>616</v>
      </c>
      <c r="E188" s="36" t="s">
        <v>655</v>
      </c>
      <c r="F188" s="36">
        <v>19</v>
      </c>
      <c r="G188" s="36" t="s">
        <v>617</v>
      </c>
      <c r="H188" s="36" t="s">
        <v>618</v>
      </c>
      <c r="I188" s="36" t="s">
        <v>23</v>
      </c>
      <c r="J188" s="36">
        <v>2.5</v>
      </c>
      <c r="K188" s="36" t="s">
        <v>27</v>
      </c>
      <c r="L188" s="36" t="s">
        <v>619</v>
      </c>
      <c r="M188" s="36">
        <v>3</v>
      </c>
      <c r="N188" s="36" t="s">
        <v>620</v>
      </c>
      <c r="O188" s="36" t="s">
        <v>621</v>
      </c>
      <c r="P188" s="36" t="s">
        <v>622</v>
      </c>
      <c r="Q188" s="36" t="s">
        <v>620</v>
      </c>
      <c r="R188" s="2" t="s">
        <v>644</v>
      </c>
      <c r="S188" s="36" t="s">
        <v>623</v>
      </c>
      <c r="T188" s="36" t="s">
        <v>24</v>
      </c>
      <c r="U188" s="36">
        <v>2000</v>
      </c>
    </row>
    <row r="189" spans="1:21" hidden="1" x14ac:dyDescent="0.25">
      <c r="A189" s="2">
        <v>188</v>
      </c>
      <c r="B189" s="2" t="s">
        <v>19</v>
      </c>
      <c r="C189" s="2">
        <v>2022</v>
      </c>
      <c r="D189" s="2" t="s">
        <v>39</v>
      </c>
      <c r="E189" s="2" t="s">
        <v>40</v>
      </c>
      <c r="F189" s="2">
        <v>30</v>
      </c>
      <c r="G189" s="2" t="s">
        <v>123</v>
      </c>
      <c r="H189" s="9" t="s">
        <v>124</v>
      </c>
      <c r="I189" s="2" t="s">
        <v>23</v>
      </c>
      <c r="J189" s="2">
        <v>2.5</v>
      </c>
      <c r="K189" s="2" t="s">
        <v>24</v>
      </c>
      <c r="L189" s="2">
        <v>3.77</v>
      </c>
      <c r="M189" s="2">
        <v>6</v>
      </c>
      <c r="N189" s="2">
        <v>0.2</v>
      </c>
      <c r="O189" s="2">
        <v>93.19</v>
      </c>
      <c r="P189" s="2">
        <v>12</v>
      </c>
      <c r="Q189" s="2">
        <v>0.4</v>
      </c>
      <c r="R189" s="2" t="s">
        <v>246</v>
      </c>
      <c r="S189" s="9" t="s">
        <v>232</v>
      </c>
      <c r="T189" s="2" t="s">
        <v>27</v>
      </c>
      <c r="U189" s="2">
        <v>2000</v>
      </c>
    </row>
    <row r="190" spans="1:21" hidden="1" x14ac:dyDescent="0.25">
      <c r="A190" s="2">
        <v>189</v>
      </c>
      <c r="B190" s="2" t="s">
        <v>19</v>
      </c>
      <c r="C190" s="2">
        <v>2022</v>
      </c>
      <c r="D190" s="2" t="s">
        <v>52</v>
      </c>
      <c r="E190" s="2" t="s">
        <v>53</v>
      </c>
      <c r="F190" s="2">
        <v>36</v>
      </c>
      <c r="G190" s="2" t="s">
        <v>136</v>
      </c>
      <c r="H190" s="3" t="s">
        <v>137</v>
      </c>
      <c r="I190" s="12" t="s">
        <v>23</v>
      </c>
      <c r="J190" s="2">
        <v>1.71</v>
      </c>
      <c r="K190" s="7" t="s">
        <v>24</v>
      </c>
      <c r="L190" s="2">
        <v>3.786</v>
      </c>
      <c r="M190" s="2">
        <v>3</v>
      </c>
      <c r="N190" s="4">
        <v>0.08</v>
      </c>
      <c r="O190" s="2">
        <v>94.102000000000004</v>
      </c>
      <c r="P190" s="2">
        <v>7</v>
      </c>
      <c r="Q190" s="4">
        <v>0.19</v>
      </c>
      <c r="R190" s="2" t="s">
        <v>246</v>
      </c>
      <c r="S190" s="22" t="s">
        <v>138</v>
      </c>
      <c r="T190" s="2" t="s">
        <v>27</v>
      </c>
      <c r="U190" s="2">
        <v>2000</v>
      </c>
    </row>
    <row r="191" spans="1:21" hidden="1" x14ac:dyDescent="0.25">
      <c r="A191" s="2">
        <v>190</v>
      </c>
      <c r="B191" s="36" t="s">
        <v>19</v>
      </c>
      <c r="C191" s="36">
        <v>2023</v>
      </c>
      <c r="D191" s="36" t="s">
        <v>97</v>
      </c>
      <c r="E191" s="36" t="s">
        <v>468</v>
      </c>
      <c r="F191" s="36">
        <v>40</v>
      </c>
      <c r="G191" s="36" t="s">
        <v>489</v>
      </c>
      <c r="H191" s="36" t="s">
        <v>490</v>
      </c>
      <c r="I191" s="53" t="s">
        <v>662</v>
      </c>
      <c r="J191" s="36">
        <v>2.5179999999999998</v>
      </c>
      <c r="K191" s="36" t="s">
        <v>24</v>
      </c>
      <c r="L191" s="36">
        <v>3.6970000000000001</v>
      </c>
      <c r="M191" s="36">
        <v>4</v>
      </c>
      <c r="N191" s="36">
        <v>0.1</v>
      </c>
      <c r="O191" s="36">
        <v>92.879000000000005</v>
      </c>
      <c r="P191" s="36">
        <v>4</v>
      </c>
      <c r="Q191" s="36">
        <v>0.1</v>
      </c>
      <c r="R191" s="2" t="s">
        <v>246</v>
      </c>
      <c r="S191" s="9" t="s">
        <v>491</v>
      </c>
      <c r="T191" s="36" t="s">
        <v>27</v>
      </c>
      <c r="U191" s="36">
        <v>2000</v>
      </c>
    </row>
    <row r="192" spans="1:21" hidden="1" x14ac:dyDescent="0.25">
      <c r="A192" s="2">
        <v>191</v>
      </c>
      <c r="B192" s="36" t="s">
        <v>19</v>
      </c>
      <c r="C192" s="36">
        <v>2023</v>
      </c>
      <c r="D192" s="36" t="s">
        <v>97</v>
      </c>
      <c r="E192" s="36" t="s">
        <v>468</v>
      </c>
      <c r="F192" s="36">
        <v>40</v>
      </c>
      <c r="G192" s="36" t="s">
        <v>504</v>
      </c>
      <c r="H192" s="36" t="s">
        <v>505</v>
      </c>
      <c r="I192" s="36" t="s">
        <v>662</v>
      </c>
      <c r="J192" s="36">
        <v>2.1749999999999998</v>
      </c>
      <c r="K192" s="36" t="s">
        <v>24</v>
      </c>
      <c r="L192" s="36">
        <v>3.5089999999999999</v>
      </c>
      <c r="M192" s="36">
        <v>7</v>
      </c>
      <c r="N192" s="36">
        <v>0.17499999999999999</v>
      </c>
      <c r="O192" s="36">
        <v>89.363</v>
      </c>
      <c r="P192" s="36">
        <v>11</v>
      </c>
      <c r="Q192" s="36">
        <v>0.27500000000000002</v>
      </c>
      <c r="R192" s="2" t="s">
        <v>246</v>
      </c>
      <c r="S192" s="9" t="s">
        <v>506</v>
      </c>
      <c r="T192" s="36" t="s">
        <v>27</v>
      </c>
      <c r="U192" s="36">
        <v>2000</v>
      </c>
    </row>
    <row r="193" spans="1:21" hidden="1" x14ac:dyDescent="0.25">
      <c r="A193" s="2">
        <v>192</v>
      </c>
      <c r="B193" s="36" t="s">
        <v>19</v>
      </c>
      <c r="C193" s="36">
        <v>2023</v>
      </c>
      <c r="D193" s="36" t="s">
        <v>97</v>
      </c>
      <c r="E193" s="36" t="s">
        <v>492</v>
      </c>
      <c r="F193" s="36">
        <v>39</v>
      </c>
      <c r="G193" s="36" t="s">
        <v>493</v>
      </c>
      <c r="H193" s="36" t="s">
        <v>494</v>
      </c>
      <c r="I193" s="37" t="s">
        <v>662</v>
      </c>
      <c r="J193" s="36">
        <v>2.5</v>
      </c>
      <c r="K193" s="36" t="s">
        <v>24</v>
      </c>
      <c r="L193" s="36">
        <v>3.5910000000000002</v>
      </c>
      <c r="M193" s="36">
        <v>6</v>
      </c>
      <c r="N193" s="36">
        <v>0.15379999999999999</v>
      </c>
      <c r="O193" s="36">
        <v>92.736999999999995</v>
      </c>
      <c r="P193" s="36">
        <v>8</v>
      </c>
      <c r="Q193" s="36">
        <v>0.2051</v>
      </c>
      <c r="R193" s="2" t="s">
        <v>246</v>
      </c>
      <c r="S193" s="9" t="s">
        <v>495</v>
      </c>
      <c r="T193" s="36" t="s">
        <v>27</v>
      </c>
      <c r="U193" s="36">
        <v>2000</v>
      </c>
    </row>
    <row r="194" spans="1:21" hidden="1" x14ac:dyDescent="0.25">
      <c r="A194" s="2">
        <v>193</v>
      </c>
      <c r="B194" s="36" t="s">
        <v>19</v>
      </c>
      <c r="C194" s="36">
        <v>2023</v>
      </c>
      <c r="D194" s="2" t="s">
        <v>52</v>
      </c>
      <c r="E194" s="36" t="s">
        <v>500</v>
      </c>
      <c r="F194" s="36">
        <v>39</v>
      </c>
      <c r="G194" s="36" t="s">
        <v>501</v>
      </c>
      <c r="H194" s="36" t="s">
        <v>502</v>
      </c>
      <c r="I194" s="36" t="s">
        <v>662</v>
      </c>
      <c r="J194" s="36">
        <v>2.65</v>
      </c>
      <c r="K194" s="36" t="s">
        <v>24</v>
      </c>
      <c r="L194" s="36">
        <v>3.544</v>
      </c>
      <c r="M194" s="36">
        <v>5</v>
      </c>
      <c r="N194" s="36">
        <v>0.128</v>
      </c>
      <c r="O194" s="36">
        <v>93.908000000000001</v>
      </c>
      <c r="P194" s="36">
        <v>4</v>
      </c>
      <c r="Q194" s="36">
        <v>0.10299999999999999</v>
      </c>
      <c r="R194" s="2" t="s">
        <v>246</v>
      </c>
      <c r="S194" s="9" t="s">
        <v>503</v>
      </c>
      <c r="T194" s="36" t="s">
        <v>24</v>
      </c>
      <c r="U194" s="36">
        <v>2000</v>
      </c>
    </row>
    <row r="195" spans="1:21" hidden="1" x14ac:dyDescent="0.25">
      <c r="A195" s="2">
        <v>194</v>
      </c>
      <c r="B195" s="2" t="s">
        <v>19</v>
      </c>
      <c r="C195" s="2">
        <v>2023</v>
      </c>
      <c r="D195" s="2" t="s">
        <v>243</v>
      </c>
      <c r="E195" s="2" t="s">
        <v>244</v>
      </c>
      <c r="F195" s="2">
        <v>35</v>
      </c>
      <c r="G195" s="2" t="s">
        <v>245</v>
      </c>
      <c r="H195" s="2">
        <v>1023009085</v>
      </c>
      <c r="I195" s="2" t="s">
        <v>23</v>
      </c>
      <c r="J195" s="2">
        <v>2.1589999999999998</v>
      </c>
      <c r="K195" s="2" t="s">
        <v>24</v>
      </c>
      <c r="L195" s="2">
        <v>4.1139999999999999</v>
      </c>
      <c r="M195" s="2">
        <v>8</v>
      </c>
      <c r="N195" s="2">
        <v>0.2286</v>
      </c>
      <c r="O195" s="2">
        <v>98.798000000000002</v>
      </c>
      <c r="P195" s="2">
        <v>9</v>
      </c>
      <c r="Q195" s="2">
        <v>0.2571</v>
      </c>
      <c r="R195" s="2" t="s">
        <v>246</v>
      </c>
      <c r="S195" s="9" t="s">
        <v>247</v>
      </c>
      <c r="T195" s="2" t="s">
        <v>27</v>
      </c>
      <c r="U195" s="2">
        <v>2000</v>
      </c>
    </row>
    <row r="196" spans="1:21" hidden="1" x14ac:dyDescent="0.25">
      <c r="A196" s="2">
        <v>195</v>
      </c>
      <c r="B196" s="2" t="s">
        <v>19</v>
      </c>
      <c r="C196" s="2">
        <v>2023</v>
      </c>
      <c r="D196" s="2" t="s">
        <v>243</v>
      </c>
      <c r="E196" s="2" t="s">
        <v>248</v>
      </c>
      <c r="F196" s="2">
        <v>35</v>
      </c>
      <c r="G196" s="2" t="s">
        <v>249</v>
      </c>
      <c r="H196" s="2">
        <v>1023008966</v>
      </c>
      <c r="I196" s="2" t="s">
        <v>23</v>
      </c>
      <c r="J196" s="2">
        <v>2.3780000000000001</v>
      </c>
      <c r="K196" s="2" t="s">
        <v>24</v>
      </c>
      <c r="L196" s="2">
        <v>3.8919999999999999</v>
      </c>
      <c r="M196" s="2">
        <v>17</v>
      </c>
      <c r="N196" s="2">
        <v>0.48570000000000002</v>
      </c>
      <c r="O196" s="2">
        <v>97.244</v>
      </c>
      <c r="P196" s="2">
        <v>13</v>
      </c>
      <c r="Q196" s="2">
        <v>0.37140000000000001</v>
      </c>
      <c r="R196" s="2" t="s">
        <v>246</v>
      </c>
      <c r="S196" s="9" t="s">
        <v>250</v>
      </c>
      <c r="T196" s="2" t="s">
        <v>27</v>
      </c>
      <c r="U196" s="2">
        <v>2000</v>
      </c>
    </row>
    <row r="197" spans="1:21" hidden="1" x14ac:dyDescent="0.25">
      <c r="A197" s="2">
        <v>196</v>
      </c>
      <c r="B197" s="2" t="s">
        <v>19</v>
      </c>
      <c r="C197" s="42">
        <v>2024</v>
      </c>
      <c r="D197" s="42" t="s">
        <v>302</v>
      </c>
      <c r="E197" s="42" t="s">
        <v>328</v>
      </c>
      <c r="F197" s="42">
        <v>33</v>
      </c>
      <c r="G197" s="42" t="s">
        <v>390</v>
      </c>
      <c r="H197" s="42">
        <v>1024002337</v>
      </c>
      <c r="I197" s="42" t="s">
        <v>23</v>
      </c>
      <c r="J197" s="42">
        <v>1.2</v>
      </c>
      <c r="K197" s="42" t="s">
        <v>27</v>
      </c>
      <c r="L197" s="42">
        <v>3.379</v>
      </c>
      <c r="M197" s="42">
        <v>14</v>
      </c>
      <c r="N197" s="48">
        <v>0.42420000000000002</v>
      </c>
      <c r="O197" s="42">
        <v>92.102999999999994</v>
      </c>
      <c r="P197" s="42">
        <v>6</v>
      </c>
      <c r="Q197" s="48">
        <v>0.18179999999999999</v>
      </c>
      <c r="R197" s="2" t="s">
        <v>246</v>
      </c>
      <c r="S197" s="49" t="s">
        <v>391</v>
      </c>
      <c r="T197" s="42" t="s">
        <v>27</v>
      </c>
      <c r="U197" s="42">
        <v>2000</v>
      </c>
    </row>
    <row r="198" spans="1:21" hidden="1" x14ac:dyDescent="0.25">
      <c r="A198" s="2">
        <v>197</v>
      </c>
      <c r="B198" s="2" t="s">
        <v>19</v>
      </c>
      <c r="C198" s="42">
        <v>2024</v>
      </c>
      <c r="D198" s="42" t="s">
        <v>302</v>
      </c>
      <c r="E198" s="42" t="s">
        <v>340</v>
      </c>
      <c r="F198" s="42">
        <v>33</v>
      </c>
      <c r="G198" s="42" t="s">
        <v>386</v>
      </c>
      <c r="H198" s="42">
        <v>1024002468</v>
      </c>
      <c r="I198" s="42" t="s">
        <v>23</v>
      </c>
      <c r="J198" s="42">
        <v>1.7949999999999999</v>
      </c>
      <c r="K198" s="42" t="s">
        <v>24</v>
      </c>
      <c r="L198" s="42">
        <v>3.5169999999999999</v>
      </c>
      <c r="M198" s="42">
        <v>13</v>
      </c>
      <c r="N198" s="48">
        <v>0.39389999999999997</v>
      </c>
      <c r="O198" s="42">
        <v>91.119</v>
      </c>
      <c r="P198" s="42">
        <v>7</v>
      </c>
      <c r="Q198" s="48">
        <v>0.21210000000000001</v>
      </c>
      <c r="R198" s="2" t="s">
        <v>246</v>
      </c>
      <c r="S198" s="49" t="s">
        <v>387</v>
      </c>
      <c r="T198" s="42" t="s">
        <v>27</v>
      </c>
      <c r="U198" s="42">
        <v>2000</v>
      </c>
    </row>
    <row r="199" spans="1:21" hidden="1" x14ac:dyDescent="0.25">
      <c r="A199" s="2">
        <v>198</v>
      </c>
      <c r="B199" s="2" t="s">
        <v>19</v>
      </c>
      <c r="C199" s="42">
        <v>2024</v>
      </c>
      <c r="D199" s="42" t="s">
        <v>302</v>
      </c>
      <c r="E199" s="42" t="s">
        <v>394</v>
      </c>
      <c r="F199" s="42">
        <v>34</v>
      </c>
      <c r="G199" s="42" t="s">
        <v>395</v>
      </c>
      <c r="H199" s="42">
        <v>1024002498</v>
      </c>
      <c r="I199" s="42" t="s">
        <v>23</v>
      </c>
      <c r="J199" s="42">
        <v>1.72</v>
      </c>
      <c r="K199" s="42" t="s">
        <v>27</v>
      </c>
      <c r="L199" s="42">
        <v>3.2970000000000002</v>
      </c>
      <c r="M199" s="42">
        <v>17</v>
      </c>
      <c r="N199" s="48">
        <v>0.5615</v>
      </c>
      <c r="O199" s="42">
        <v>90.478999999999999</v>
      </c>
      <c r="P199" s="42">
        <v>6</v>
      </c>
      <c r="Q199" s="48">
        <v>0.17649999999999999</v>
      </c>
      <c r="R199" s="2" t="s">
        <v>246</v>
      </c>
      <c r="S199" s="49" t="s">
        <v>396</v>
      </c>
      <c r="T199" s="42" t="s">
        <v>24</v>
      </c>
      <c r="U199" s="42">
        <v>2000</v>
      </c>
    </row>
    <row r="200" spans="1:21" hidden="1" x14ac:dyDescent="0.25">
      <c r="A200" s="2">
        <v>199</v>
      </c>
      <c r="B200" s="2" t="s">
        <v>19</v>
      </c>
      <c r="C200" s="42">
        <v>2024</v>
      </c>
      <c r="D200" s="42" t="s">
        <v>302</v>
      </c>
      <c r="E200" s="42" t="s">
        <v>352</v>
      </c>
      <c r="F200" s="42">
        <v>31</v>
      </c>
      <c r="G200" s="42" t="s">
        <v>392</v>
      </c>
      <c r="H200" s="42">
        <v>1024002677</v>
      </c>
      <c r="I200" s="42" t="s">
        <v>23</v>
      </c>
      <c r="J200" s="42">
        <v>1.984</v>
      </c>
      <c r="K200" s="42" t="s">
        <v>24</v>
      </c>
      <c r="L200" s="42">
        <v>3.3639999999999999</v>
      </c>
      <c r="M200" s="42">
        <v>19</v>
      </c>
      <c r="N200" s="52">
        <v>0.6129</v>
      </c>
      <c r="O200" s="42">
        <v>91.947999999999993</v>
      </c>
      <c r="P200" s="42">
        <v>7</v>
      </c>
      <c r="Q200" s="48">
        <v>0.2258</v>
      </c>
      <c r="R200" s="2" t="s">
        <v>246</v>
      </c>
      <c r="S200" s="49" t="s">
        <v>393</v>
      </c>
      <c r="T200" s="42" t="s">
        <v>27</v>
      </c>
      <c r="U200" s="42">
        <v>2000</v>
      </c>
    </row>
    <row r="201" spans="1:21" hidden="1" x14ac:dyDescent="0.25">
      <c r="A201" s="2">
        <v>200</v>
      </c>
      <c r="B201" s="36" t="s">
        <v>601</v>
      </c>
      <c r="C201" s="36">
        <v>2024</v>
      </c>
      <c r="D201" s="36" t="s">
        <v>602</v>
      </c>
      <c r="E201" s="36" t="s">
        <v>653</v>
      </c>
      <c r="F201" s="36">
        <v>24</v>
      </c>
      <c r="G201" s="36" t="s">
        <v>610</v>
      </c>
      <c r="H201" s="36">
        <v>1024009075</v>
      </c>
      <c r="I201" s="36" t="s">
        <v>23</v>
      </c>
      <c r="J201" s="36">
        <v>2.15</v>
      </c>
      <c r="K201" s="36" t="s">
        <v>27</v>
      </c>
      <c r="L201" s="36" t="s">
        <v>611</v>
      </c>
      <c r="M201" s="36">
        <v>8</v>
      </c>
      <c r="N201" s="36" t="s">
        <v>587</v>
      </c>
      <c r="O201" s="36" t="s">
        <v>612</v>
      </c>
      <c r="P201" s="36" t="s">
        <v>613</v>
      </c>
      <c r="Q201" s="36" t="s">
        <v>614</v>
      </c>
      <c r="R201" s="2" t="s">
        <v>644</v>
      </c>
      <c r="S201" s="36" t="s">
        <v>615</v>
      </c>
      <c r="T201" s="36" t="s">
        <v>27</v>
      </c>
      <c r="U201" s="36">
        <v>2000</v>
      </c>
    </row>
    <row r="202" spans="1:21" hidden="1" x14ac:dyDescent="0.25">
      <c r="A202" s="2">
        <v>201</v>
      </c>
      <c r="B202" s="2" t="s">
        <v>19</v>
      </c>
      <c r="C202" s="2">
        <v>2024</v>
      </c>
      <c r="D202" s="2" t="s">
        <v>251</v>
      </c>
      <c r="E202" s="2" t="s">
        <v>252</v>
      </c>
      <c r="F202" s="2">
        <v>31</v>
      </c>
      <c r="G202" s="2" t="s">
        <v>253</v>
      </c>
      <c r="H202" s="2" t="s">
        <v>254</v>
      </c>
      <c r="I202" s="2" t="s">
        <v>23</v>
      </c>
      <c r="J202" s="2" t="s">
        <v>255</v>
      </c>
      <c r="K202" s="2" t="s">
        <v>24</v>
      </c>
      <c r="L202" s="2" t="s">
        <v>256</v>
      </c>
      <c r="M202" s="2" t="s">
        <v>257</v>
      </c>
      <c r="N202" s="2">
        <v>0.35483870967741898</v>
      </c>
      <c r="O202" s="2" t="s">
        <v>258</v>
      </c>
      <c r="P202" s="2" t="s">
        <v>257</v>
      </c>
      <c r="Q202" s="2">
        <v>0.35483870967741898</v>
      </c>
      <c r="R202" s="12" t="s">
        <v>246</v>
      </c>
      <c r="S202" s="9" t="s">
        <v>259</v>
      </c>
      <c r="T202" s="2" t="s">
        <v>27</v>
      </c>
      <c r="U202" s="2">
        <v>2000</v>
      </c>
    </row>
    <row r="203" spans="1:21" hidden="1" x14ac:dyDescent="0.25">
      <c r="A203" s="2">
        <v>202</v>
      </c>
      <c r="B203" s="2" t="s">
        <v>19</v>
      </c>
      <c r="C203" s="2">
        <v>2022</v>
      </c>
      <c r="D203" s="2" t="s">
        <v>52</v>
      </c>
      <c r="E203" s="2" t="s">
        <v>139</v>
      </c>
      <c r="F203" s="2">
        <v>31</v>
      </c>
      <c r="G203" s="2" t="s">
        <v>140</v>
      </c>
      <c r="H203" s="3" t="s">
        <v>141</v>
      </c>
      <c r="I203" s="2" t="s">
        <v>23</v>
      </c>
      <c r="J203" s="2">
        <v>2.476</v>
      </c>
      <c r="K203" s="2" t="s">
        <v>24</v>
      </c>
      <c r="L203" s="2">
        <v>3.7330000000000001</v>
      </c>
      <c r="M203" s="2">
        <v>1</v>
      </c>
      <c r="N203" s="5">
        <v>3.1300000000000001E-2</v>
      </c>
      <c r="O203" s="2">
        <v>92.430999999999997</v>
      </c>
      <c r="P203" s="2">
        <v>3</v>
      </c>
      <c r="Q203" s="5">
        <v>9.3799999999999994E-2</v>
      </c>
      <c r="R203" s="12" t="s">
        <v>301</v>
      </c>
      <c r="S203" s="22" t="s">
        <v>142</v>
      </c>
      <c r="T203" s="2" t="s">
        <v>27</v>
      </c>
      <c r="U203" s="2">
        <v>3000</v>
      </c>
    </row>
    <row r="204" spans="1:21" hidden="1" x14ac:dyDescent="0.25">
      <c r="A204" s="2">
        <v>203</v>
      </c>
      <c r="B204" s="36" t="s">
        <v>19</v>
      </c>
      <c r="C204" s="36">
        <v>2023</v>
      </c>
      <c r="D204" s="36" t="s">
        <v>28</v>
      </c>
      <c r="E204" s="36" t="s">
        <v>465</v>
      </c>
      <c r="F204" s="36">
        <v>32</v>
      </c>
      <c r="G204" s="36" t="s">
        <v>466</v>
      </c>
      <c r="H204" s="36">
        <v>1023006707</v>
      </c>
      <c r="I204" s="36" t="s">
        <v>662</v>
      </c>
      <c r="J204" s="36">
        <v>2.97</v>
      </c>
      <c r="K204" s="36" t="s">
        <v>24</v>
      </c>
      <c r="L204" s="36">
        <v>4.1310000000000002</v>
      </c>
      <c r="M204" s="36">
        <v>2</v>
      </c>
      <c r="N204" s="5">
        <v>6.25E-2</v>
      </c>
      <c r="O204" s="36">
        <v>95.617000000000004</v>
      </c>
      <c r="P204" s="36">
        <v>7</v>
      </c>
      <c r="Q204" s="5">
        <v>0.21870000000000001</v>
      </c>
      <c r="R204" s="12" t="s">
        <v>301</v>
      </c>
      <c r="S204" s="9" t="s">
        <v>467</v>
      </c>
      <c r="T204" s="36" t="s">
        <v>27</v>
      </c>
      <c r="U204" s="36">
        <v>3000</v>
      </c>
    </row>
    <row r="205" spans="1:21" hidden="1" x14ac:dyDescent="0.25">
      <c r="A205" s="2">
        <v>204</v>
      </c>
      <c r="B205" s="36" t="s">
        <v>19</v>
      </c>
      <c r="C205" s="36">
        <v>2023</v>
      </c>
      <c r="D205" s="2" t="s">
        <v>52</v>
      </c>
      <c r="E205" s="36" t="s">
        <v>458</v>
      </c>
      <c r="F205" s="36">
        <v>41</v>
      </c>
      <c r="G205" s="36" t="s">
        <v>459</v>
      </c>
      <c r="H205" s="36">
        <v>1023007188</v>
      </c>
      <c r="I205" s="36" t="s">
        <v>662</v>
      </c>
      <c r="J205" s="36">
        <v>3.13</v>
      </c>
      <c r="K205" s="36" t="s">
        <v>24</v>
      </c>
      <c r="L205" s="36">
        <v>4.0919999999999996</v>
      </c>
      <c r="M205" s="36">
        <v>3</v>
      </c>
      <c r="N205" s="4">
        <v>7.0000000000000007E-2</v>
      </c>
      <c r="O205" s="36">
        <v>95.043999999999997</v>
      </c>
      <c r="P205" s="36">
        <v>6</v>
      </c>
      <c r="Q205" s="5">
        <v>0.14599999999999999</v>
      </c>
      <c r="R205" s="12" t="s">
        <v>301</v>
      </c>
      <c r="S205" s="9" t="s">
        <v>460</v>
      </c>
      <c r="T205" s="36" t="s">
        <v>27</v>
      </c>
      <c r="U205" s="36">
        <v>3000</v>
      </c>
    </row>
    <row r="206" spans="1:21" hidden="1" x14ac:dyDescent="0.25">
      <c r="A206" s="2">
        <v>205</v>
      </c>
      <c r="B206" s="2" t="s">
        <v>19</v>
      </c>
      <c r="C206" s="42">
        <v>2024</v>
      </c>
      <c r="D206" s="42" t="s">
        <v>302</v>
      </c>
      <c r="E206" s="42" t="s">
        <v>352</v>
      </c>
      <c r="F206" s="42">
        <v>31</v>
      </c>
      <c r="G206" s="42" t="s">
        <v>353</v>
      </c>
      <c r="H206" s="42">
        <v>1024002683</v>
      </c>
      <c r="I206" s="42" t="s">
        <v>23</v>
      </c>
      <c r="J206" s="42">
        <v>3.0659999999999998</v>
      </c>
      <c r="K206" s="42" t="s">
        <v>27</v>
      </c>
      <c r="L206" s="42">
        <v>3.9580000000000002</v>
      </c>
      <c r="M206" s="42">
        <v>3</v>
      </c>
      <c r="N206" s="48">
        <v>9.6799999999999997E-2</v>
      </c>
      <c r="O206" s="42">
        <v>94.305999999999997</v>
      </c>
      <c r="P206" s="42">
        <v>4</v>
      </c>
      <c r="Q206" s="48">
        <v>0.129</v>
      </c>
      <c r="R206" s="12" t="s">
        <v>301</v>
      </c>
      <c r="S206" s="49" t="s">
        <v>354</v>
      </c>
      <c r="T206" s="42" t="s">
        <v>27</v>
      </c>
      <c r="U206" s="42">
        <v>3000</v>
      </c>
    </row>
    <row r="207" spans="1:21" hidden="1" x14ac:dyDescent="0.25">
      <c r="A207" s="2">
        <v>206</v>
      </c>
      <c r="B207" s="36" t="s">
        <v>19</v>
      </c>
      <c r="C207" s="36">
        <v>2023</v>
      </c>
      <c r="D207" s="36" t="s">
        <v>97</v>
      </c>
      <c r="E207" s="36" t="s">
        <v>468</v>
      </c>
      <c r="F207" s="36">
        <v>40</v>
      </c>
      <c r="G207" s="36" t="s">
        <v>469</v>
      </c>
      <c r="H207" s="36">
        <v>1023006425</v>
      </c>
      <c r="I207" s="36" t="s">
        <v>662</v>
      </c>
      <c r="J207" s="36">
        <v>2.585</v>
      </c>
      <c r="K207" s="36" t="s">
        <v>24</v>
      </c>
      <c r="L207" s="36">
        <v>3.931</v>
      </c>
      <c r="M207" s="36">
        <v>2</v>
      </c>
      <c r="N207" s="4">
        <v>0.05</v>
      </c>
      <c r="O207" s="36">
        <v>95.516999999999996</v>
      </c>
      <c r="P207" s="36">
        <v>2</v>
      </c>
      <c r="Q207" s="4">
        <v>0.05</v>
      </c>
      <c r="R207" s="38" t="s">
        <v>449</v>
      </c>
      <c r="S207" s="9" t="s">
        <v>470</v>
      </c>
      <c r="T207" s="36" t="s">
        <v>27</v>
      </c>
      <c r="U207" s="36">
        <v>5000</v>
      </c>
    </row>
    <row r="208" spans="1:21" hidden="1" x14ac:dyDescent="0.25">
      <c r="A208" s="2">
        <v>207</v>
      </c>
      <c r="B208" s="2" t="s">
        <v>19</v>
      </c>
      <c r="C208" s="42">
        <v>2024</v>
      </c>
      <c r="D208" s="42" t="s">
        <v>302</v>
      </c>
      <c r="E208" s="42" t="s">
        <v>310</v>
      </c>
      <c r="F208" s="42">
        <v>31</v>
      </c>
      <c r="G208" s="42" t="s">
        <v>311</v>
      </c>
      <c r="H208" s="42">
        <v>1024002313</v>
      </c>
      <c r="I208" s="42" t="s">
        <v>23</v>
      </c>
      <c r="J208" s="42">
        <v>2.09</v>
      </c>
      <c r="K208" s="42" t="s">
        <v>27</v>
      </c>
      <c r="L208" s="42">
        <v>4.1180000000000003</v>
      </c>
      <c r="M208" s="42">
        <v>2</v>
      </c>
      <c r="N208" s="48">
        <v>6.4500000000000002E-2</v>
      </c>
      <c r="O208" s="42">
        <v>93.825999999999993</v>
      </c>
      <c r="P208" s="42">
        <v>7</v>
      </c>
      <c r="Q208" s="48">
        <v>0.2258</v>
      </c>
      <c r="R208" s="38" t="s">
        <v>449</v>
      </c>
      <c r="S208" s="49" t="s">
        <v>312</v>
      </c>
      <c r="T208" s="42" t="s">
        <v>27</v>
      </c>
      <c r="U208" s="42">
        <v>5000</v>
      </c>
    </row>
    <row r="209" spans="1:21" hidden="1" x14ac:dyDescent="0.25">
      <c r="A209" s="2">
        <v>208</v>
      </c>
      <c r="B209" s="2" t="s">
        <v>19</v>
      </c>
      <c r="C209" s="2">
        <v>2022</v>
      </c>
      <c r="D209" s="2" t="s">
        <v>28</v>
      </c>
      <c r="E209" s="2" t="s">
        <v>125</v>
      </c>
      <c r="F209" s="2">
        <v>34</v>
      </c>
      <c r="G209" s="2" t="s">
        <v>165</v>
      </c>
      <c r="H209" s="9" t="s">
        <v>166</v>
      </c>
      <c r="I209" s="2" t="s">
        <v>23</v>
      </c>
      <c r="J209" s="2">
        <v>1</v>
      </c>
      <c r="K209" s="2" t="s">
        <v>24</v>
      </c>
      <c r="L209" s="2">
        <v>2.9660000000000002</v>
      </c>
      <c r="M209" s="2">
        <v>16</v>
      </c>
      <c r="N209" s="4">
        <v>0.47</v>
      </c>
      <c r="O209" s="2">
        <v>88.962000000000003</v>
      </c>
      <c r="P209" s="2">
        <v>9</v>
      </c>
      <c r="Q209" s="4">
        <v>0.26</v>
      </c>
      <c r="R209" s="12" t="s">
        <v>59</v>
      </c>
      <c r="S209" s="9" t="s">
        <v>167</v>
      </c>
      <c r="T209" s="2" t="s">
        <v>27</v>
      </c>
      <c r="U209" s="2">
        <v>1000</v>
      </c>
    </row>
    <row r="210" spans="1:21" hidden="1" x14ac:dyDescent="0.25">
      <c r="A210" s="2">
        <v>209</v>
      </c>
      <c r="B210" s="2" t="s">
        <v>19</v>
      </c>
      <c r="C210" s="2">
        <v>2022</v>
      </c>
      <c r="D210" s="36" t="s">
        <v>650</v>
      </c>
      <c r="E210" s="2" t="s">
        <v>29</v>
      </c>
      <c r="F210" s="2">
        <v>35</v>
      </c>
      <c r="G210" s="2" t="s">
        <v>58</v>
      </c>
      <c r="H210" s="9" t="s">
        <v>769</v>
      </c>
      <c r="I210" s="2" t="s">
        <v>23</v>
      </c>
      <c r="J210" s="2">
        <v>1.345</v>
      </c>
      <c r="K210" s="2" t="s">
        <v>24</v>
      </c>
      <c r="L210" s="2">
        <v>2.8839999999999999</v>
      </c>
      <c r="M210" s="2">
        <v>25</v>
      </c>
      <c r="N210" s="4">
        <v>0.7</v>
      </c>
      <c r="O210" s="2">
        <v>90.671000000000006</v>
      </c>
      <c r="P210" s="2">
        <v>117</v>
      </c>
      <c r="Q210" s="5">
        <v>0.40899999999999997</v>
      </c>
      <c r="R210" s="12" t="s">
        <v>59</v>
      </c>
      <c r="S210" s="9" t="s">
        <v>448</v>
      </c>
      <c r="T210" s="2" t="s">
        <v>24</v>
      </c>
      <c r="U210" s="2">
        <v>1000</v>
      </c>
    </row>
    <row r="211" spans="1:21" hidden="1" x14ac:dyDescent="0.25">
      <c r="A211" s="2">
        <v>210</v>
      </c>
      <c r="B211" s="2" t="s">
        <v>19</v>
      </c>
      <c r="C211" s="2">
        <v>2022</v>
      </c>
      <c r="D211" s="2" t="s">
        <v>39</v>
      </c>
      <c r="E211" s="7" t="s">
        <v>20</v>
      </c>
      <c r="F211" s="7">
        <v>29</v>
      </c>
      <c r="G211" s="7" t="s">
        <v>120</v>
      </c>
      <c r="H211" s="7" t="s">
        <v>121</v>
      </c>
      <c r="I211" s="7" t="s">
        <v>23</v>
      </c>
      <c r="J211" s="7">
        <v>1.67</v>
      </c>
      <c r="K211" s="7" t="s">
        <v>24</v>
      </c>
      <c r="L211" s="7">
        <v>3.2519999999999998</v>
      </c>
      <c r="M211" s="7">
        <v>13</v>
      </c>
      <c r="N211" s="8">
        <v>0.44829999999999998</v>
      </c>
      <c r="O211" s="7">
        <v>88.664000000000001</v>
      </c>
      <c r="P211" s="7">
        <v>14</v>
      </c>
      <c r="Q211" s="8">
        <v>0.5</v>
      </c>
      <c r="R211" s="12" t="s">
        <v>59</v>
      </c>
      <c r="S211" s="24" t="s">
        <v>122</v>
      </c>
      <c r="T211" s="7" t="s">
        <v>24</v>
      </c>
      <c r="U211" s="7">
        <v>1000</v>
      </c>
    </row>
    <row r="212" spans="1:21" hidden="1" x14ac:dyDescent="0.25">
      <c r="A212" s="2">
        <v>211</v>
      </c>
      <c r="B212" s="36" t="s">
        <v>19</v>
      </c>
      <c r="C212" s="36">
        <v>2023</v>
      </c>
      <c r="D212" s="2" t="s">
        <v>39</v>
      </c>
      <c r="E212" s="36" t="s">
        <v>453</v>
      </c>
      <c r="F212" s="36">
        <v>25</v>
      </c>
      <c r="G212" s="36" t="s">
        <v>454</v>
      </c>
      <c r="H212" s="36">
        <v>1023006708</v>
      </c>
      <c r="I212" s="36" t="s">
        <v>662</v>
      </c>
      <c r="J212" s="36">
        <v>1.782</v>
      </c>
      <c r="K212" s="36" t="s">
        <v>24</v>
      </c>
      <c r="L212" s="36">
        <v>3.6059999999999999</v>
      </c>
      <c r="M212" s="36">
        <v>2</v>
      </c>
      <c r="N212" s="4">
        <v>0.08</v>
      </c>
      <c r="O212" s="36">
        <v>93.242000000000004</v>
      </c>
      <c r="P212" s="36">
        <v>1</v>
      </c>
      <c r="Q212" s="4">
        <v>0.04</v>
      </c>
      <c r="R212" s="12" t="s">
        <v>59</v>
      </c>
      <c r="S212" s="9" t="s">
        <v>455</v>
      </c>
      <c r="T212" s="36" t="s">
        <v>27</v>
      </c>
      <c r="U212" s="36">
        <v>1000</v>
      </c>
    </row>
    <row r="213" spans="1:21" hidden="1" x14ac:dyDescent="0.25">
      <c r="A213" s="2">
        <v>212</v>
      </c>
      <c r="B213" s="36" t="s">
        <v>19</v>
      </c>
      <c r="C213" s="36">
        <v>2023</v>
      </c>
      <c r="D213" s="2" t="s">
        <v>39</v>
      </c>
      <c r="E213" s="36" t="s">
        <v>453</v>
      </c>
      <c r="F213" s="36">
        <v>25</v>
      </c>
      <c r="G213" s="36" t="s">
        <v>456</v>
      </c>
      <c r="H213" s="36">
        <v>1023006762</v>
      </c>
      <c r="I213" s="36" t="s">
        <v>662</v>
      </c>
      <c r="J213" s="36">
        <v>1.85</v>
      </c>
      <c r="K213" s="36" t="s">
        <v>24</v>
      </c>
      <c r="L213" s="36">
        <v>3.4620000000000002</v>
      </c>
      <c r="M213" s="36">
        <v>3</v>
      </c>
      <c r="N213" s="4">
        <v>0.12</v>
      </c>
      <c r="O213" s="36">
        <v>91.834000000000003</v>
      </c>
      <c r="P213" s="36">
        <v>2</v>
      </c>
      <c r="Q213" s="4">
        <v>0.08</v>
      </c>
      <c r="R213" s="12" t="s">
        <v>59</v>
      </c>
      <c r="S213" s="9" t="s">
        <v>457</v>
      </c>
      <c r="T213" s="36" t="s">
        <v>27</v>
      </c>
      <c r="U213" s="36">
        <v>1000</v>
      </c>
    </row>
    <row r="214" spans="1:21" hidden="1" x14ac:dyDescent="0.25">
      <c r="A214" s="2">
        <v>213</v>
      </c>
      <c r="B214" s="36" t="s">
        <v>19</v>
      </c>
      <c r="C214" s="36">
        <v>2023</v>
      </c>
      <c r="D214" s="2" t="s">
        <v>39</v>
      </c>
      <c r="E214" s="36" t="s">
        <v>453</v>
      </c>
      <c r="F214" s="36">
        <v>25</v>
      </c>
      <c r="G214" s="36" t="s">
        <v>463</v>
      </c>
      <c r="H214" s="36">
        <v>1023006432</v>
      </c>
      <c r="I214" s="36" t="s">
        <v>662</v>
      </c>
      <c r="J214" s="36">
        <v>1.5649999999999999</v>
      </c>
      <c r="K214" s="36" t="s">
        <v>24</v>
      </c>
      <c r="L214" s="36">
        <v>3.1840000000000002</v>
      </c>
      <c r="M214" s="36">
        <v>6</v>
      </c>
      <c r="N214" s="4">
        <v>0.24</v>
      </c>
      <c r="O214" s="36">
        <v>89.688000000000002</v>
      </c>
      <c r="P214" s="36">
        <v>6</v>
      </c>
      <c r="Q214" s="4">
        <v>0.24</v>
      </c>
      <c r="R214" s="12" t="s">
        <v>59</v>
      </c>
      <c r="S214" s="9" t="s">
        <v>464</v>
      </c>
      <c r="T214" s="36" t="s">
        <v>24</v>
      </c>
      <c r="U214" s="36">
        <v>1000</v>
      </c>
    </row>
    <row r="215" spans="1:21" hidden="1" x14ac:dyDescent="0.25">
      <c r="A215" s="2">
        <v>214</v>
      </c>
      <c r="B215" s="36" t="s">
        <v>19</v>
      </c>
      <c r="C215" s="36">
        <v>2023</v>
      </c>
      <c r="D215" s="2" t="s">
        <v>39</v>
      </c>
      <c r="E215" s="36" t="s">
        <v>453</v>
      </c>
      <c r="F215" s="36">
        <v>25</v>
      </c>
      <c r="G215" s="36" t="s">
        <v>471</v>
      </c>
      <c r="H215" s="36">
        <v>1023006829</v>
      </c>
      <c r="I215" s="36" t="s">
        <v>662</v>
      </c>
      <c r="J215" s="36">
        <v>1.446</v>
      </c>
      <c r="K215" s="36" t="s">
        <v>24</v>
      </c>
      <c r="L215" s="36">
        <v>3.3140000000000001</v>
      </c>
      <c r="M215" s="36">
        <v>4</v>
      </c>
      <c r="N215" s="4">
        <v>0.16</v>
      </c>
      <c r="O215" s="36">
        <v>90.597999999999999</v>
      </c>
      <c r="P215" s="36">
        <v>4</v>
      </c>
      <c r="Q215" s="4">
        <v>0.16</v>
      </c>
      <c r="R215" s="12" t="s">
        <v>59</v>
      </c>
      <c r="S215" s="9" t="s">
        <v>600</v>
      </c>
      <c r="T215" s="36" t="s">
        <v>27</v>
      </c>
      <c r="U215" s="36">
        <v>1000</v>
      </c>
    </row>
    <row r="216" spans="1:21" hidden="1" x14ac:dyDescent="0.25">
      <c r="A216" s="2">
        <v>215</v>
      </c>
      <c r="B216" s="36" t="s">
        <v>19</v>
      </c>
      <c r="C216" s="36">
        <v>2023</v>
      </c>
      <c r="D216" s="2" t="s">
        <v>52</v>
      </c>
      <c r="E216" s="36" t="s">
        <v>659</v>
      </c>
      <c r="F216" s="36">
        <v>41</v>
      </c>
      <c r="G216" s="36" t="s">
        <v>472</v>
      </c>
      <c r="H216" s="36">
        <v>1023006658</v>
      </c>
      <c r="I216" s="36" t="s">
        <v>662</v>
      </c>
      <c r="J216" s="36">
        <v>2.0390000000000001</v>
      </c>
      <c r="K216" s="36" t="s">
        <v>24</v>
      </c>
      <c r="L216" s="36">
        <v>3.4289999999999998</v>
      </c>
      <c r="M216" s="36">
        <v>9</v>
      </c>
      <c r="N216" s="5">
        <v>0.2195</v>
      </c>
      <c r="O216" s="36">
        <v>94.302999999999997</v>
      </c>
      <c r="P216" s="36">
        <v>8</v>
      </c>
      <c r="Q216" s="5">
        <v>0.1951</v>
      </c>
      <c r="R216" s="12" t="s">
        <v>59</v>
      </c>
      <c r="S216" s="9" t="s">
        <v>473</v>
      </c>
      <c r="T216" s="36" t="s">
        <v>27</v>
      </c>
      <c r="U216" s="36">
        <v>1000</v>
      </c>
    </row>
    <row r="217" spans="1:21" hidden="1" x14ac:dyDescent="0.25">
      <c r="A217" s="2">
        <v>216</v>
      </c>
      <c r="B217" s="2" t="s">
        <v>19</v>
      </c>
      <c r="C217" s="42">
        <v>2024</v>
      </c>
      <c r="D217" s="42" t="s">
        <v>302</v>
      </c>
      <c r="E217" s="42" t="s">
        <v>316</v>
      </c>
      <c r="F217" s="42">
        <v>35</v>
      </c>
      <c r="G217" s="42" t="s">
        <v>399</v>
      </c>
      <c r="H217" s="42">
        <v>1024004190</v>
      </c>
      <c r="I217" s="42" t="s">
        <v>23</v>
      </c>
      <c r="J217" s="42">
        <v>2.83</v>
      </c>
      <c r="K217" s="42" t="s">
        <v>24</v>
      </c>
      <c r="L217" s="42">
        <v>3.8069999999999999</v>
      </c>
      <c r="M217" s="42">
        <v>16</v>
      </c>
      <c r="N217" s="48">
        <v>0.45710000000000001</v>
      </c>
      <c r="O217" s="42">
        <v>92.448999999999998</v>
      </c>
      <c r="P217" s="42">
        <v>20</v>
      </c>
      <c r="Q217" s="48">
        <v>0.57140000000000002</v>
      </c>
      <c r="R217" s="12" t="s">
        <v>59</v>
      </c>
      <c r="S217" s="49" t="s">
        <v>400</v>
      </c>
      <c r="T217" s="42" t="s">
        <v>27</v>
      </c>
      <c r="U217" s="42">
        <v>1000</v>
      </c>
    </row>
    <row r="218" spans="1:21" hidden="1" x14ac:dyDescent="0.25">
      <c r="A218" s="2">
        <v>217</v>
      </c>
      <c r="B218" s="2" t="s">
        <v>19</v>
      </c>
      <c r="C218" s="42">
        <v>2024</v>
      </c>
      <c r="D218" s="42" t="s">
        <v>302</v>
      </c>
      <c r="E218" s="42" t="s">
        <v>316</v>
      </c>
      <c r="F218" s="42">
        <v>35</v>
      </c>
      <c r="G218" s="42" t="s">
        <v>401</v>
      </c>
      <c r="H218" s="42">
        <v>1024006855</v>
      </c>
      <c r="I218" s="42" t="s">
        <v>23</v>
      </c>
      <c r="J218" s="42">
        <v>2.13</v>
      </c>
      <c r="K218" s="42" t="s">
        <v>24</v>
      </c>
      <c r="L218" s="42">
        <v>3.758</v>
      </c>
      <c r="M218" s="42">
        <v>18</v>
      </c>
      <c r="N218" s="52">
        <v>0.51429999999999998</v>
      </c>
      <c r="O218" s="42">
        <v>91.805999999999997</v>
      </c>
      <c r="P218" s="42">
        <v>21</v>
      </c>
      <c r="Q218" s="52">
        <v>0.6</v>
      </c>
      <c r="R218" s="12" t="s">
        <v>59</v>
      </c>
      <c r="S218" s="49" t="s">
        <v>402</v>
      </c>
      <c r="T218" s="42" t="s">
        <v>27</v>
      </c>
      <c r="U218" s="42">
        <v>1000</v>
      </c>
    </row>
    <row r="219" spans="1:21" hidden="1" x14ac:dyDescent="0.25">
      <c r="A219" s="2">
        <v>218</v>
      </c>
      <c r="B219" s="2" t="s">
        <v>19</v>
      </c>
      <c r="C219" s="42">
        <v>2024</v>
      </c>
      <c r="D219" s="42" t="s">
        <v>302</v>
      </c>
      <c r="E219" s="42" t="s">
        <v>313</v>
      </c>
      <c r="F219" s="42">
        <v>32</v>
      </c>
      <c r="G219" s="42" t="s">
        <v>403</v>
      </c>
      <c r="H219" s="42">
        <v>1024002635</v>
      </c>
      <c r="I219" s="42" t="s">
        <v>23</v>
      </c>
      <c r="J219" s="42">
        <v>1.9</v>
      </c>
      <c r="K219" s="42" t="s">
        <v>27</v>
      </c>
      <c r="L219" s="42">
        <v>3.6549999999999998</v>
      </c>
      <c r="M219" s="42">
        <v>13</v>
      </c>
      <c r="N219" s="48">
        <v>0.40629999999999999</v>
      </c>
      <c r="O219" s="42">
        <v>89.284999999999997</v>
      </c>
      <c r="P219" s="42">
        <v>15</v>
      </c>
      <c r="Q219" s="48">
        <v>0.46879999999999999</v>
      </c>
      <c r="R219" s="12" t="s">
        <v>59</v>
      </c>
      <c r="S219" s="49" t="s">
        <v>404</v>
      </c>
      <c r="T219" s="42" t="s">
        <v>27</v>
      </c>
      <c r="U219" s="42">
        <v>1000</v>
      </c>
    </row>
    <row r="220" spans="1:21" hidden="1" x14ac:dyDescent="0.25">
      <c r="A220" s="2">
        <v>219</v>
      </c>
      <c r="B220" s="2" t="s">
        <v>19</v>
      </c>
      <c r="C220" s="42">
        <v>2024</v>
      </c>
      <c r="D220" s="42" t="s">
        <v>302</v>
      </c>
      <c r="E220" s="42" t="s">
        <v>303</v>
      </c>
      <c r="F220" s="42">
        <v>30</v>
      </c>
      <c r="G220" s="42" t="s">
        <v>397</v>
      </c>
      <c r="H220" s="42">
        <v>1024002697</v>
      </c>
      <c r="I220" s="42" t="s">
        <v>23</v>
      </c>
      <c r="J220" s="42">
        <v>2.4900000000000002</v>
      </c>
      <c r="K220" s="42" t="s">
        <v>27</v>
      </c>
      <c r="L220" s="42">
        <v>3.899</v>
      </c>
      <c r="M220" s="42">
        <v>10</v>
      </c>
      <c r="N220" s="52">
        <v>0.33329999999999999</v>
      </c>
      <c r="O220" s="42">
        <v>90.492999999999995</v>
      </c>
      <c r="P220" s="42">
        <v>14</v>
      </c>
      <c r="Q220" s="52">
        <v>0.4667</v>
      </c>
      <c r="R220" s="12" t="s">
        <v>59</v>
      </c>
      <c r="S220" s="49" t="s">
        <v>398</v>
      </c>
      <c r="T220" s="42" t="s">
        <v>27</v>
      </c>
      <c r="U220" s="42">
        <v>1000</v>
      </c>
    </row>
    <row r="221" spans="1:21" hidden="1" x14ac:dyDescent="0.25">
      <c r="A221" s="2">
        <v>220</v>
      </c>
      <c r="B221" s="2" t="s">
        <v>19</v>
      </c>
      <c r="C221" s="2">
        <v>2022</v>
      </c>
      <c r="D221" s="36" t="s">
        <v>650</v>
      </c>
      <c r="E221" s="7" t="s">
        <v>660</v>
      </c>
      <c r="F221" s="7">
        <v>35</v>
      </c>
      <c r="G221" s="7" t="s">
        <v>184</v>
      </c>
      <c r="H221" s="7" t="s">
        <v>185</v>
      </c>
      <c r="I221" s="7" t="s">
        <v>23</v>
      </c>
      <c r="J221" s="7">
        <v>3.0640000000000001</v>
      </c>
      <c r="K221" s="7" t="s">
        <v>24</v>
      </c>
      <c r="L221" s="7">
        <v>3.6859999999999999</v>
      </c>
      <c r="M221" s="7">
        <v>7</v>
      </c>
      <c r="N221" s="8">
        <v>0.2</v>
      </c>
      <c r="O221" s="7">
        <v>91.302000000000007</v>
      </c>
      <c r="P221" s="7">
        <v>15</v>
      </c>
      <c r="Q221" s="8">
        <v>0.42</v>
      </c>
      <c r="R221" s="12" t="s">
        <v>43</v>
      </c>
      <c r="S221" s="24" t="s">
        <v>186</v>
      </c>
      <c r="T221" s="7" t="s">
        <v>24</v>
      </c>
      <c r="U221" s="7">
        <v>2000</v>
      </c>
    </row>
    <row r="222" spans="1:21" hidden="1" x14ac:dyDescent="0.25">
      <c r="A222" s="2">
        <v>221</v>
      </c>
      <c r="B222" s="2" t="s">
        <v>19</v>
      </c>
      <c r="C222" s="2">
        <v>2022</v>
      </c>
      <c r="D222" s="2" t="s">
        <v>39</v>
      </c>
      <c r="E222" s="2" t="s">
        <v>40</v>
      </c>
      <c r="F222" s="2">
        <v>30</v>
      </c>
      <c r="G222" s="2" t="s">
        <v>41</v>
      </c>
      <c r="H222" s="3" t="s">
        <v>42</v>
      </c>
      <c r="I222" s="2" t="s">
        <v>23</v>
      </c>
      <c r="J222" s="2">
        <v>1.298</v>
      </c>
      <c r="K222" s="2" t="s">
        <v>24</v>
      </c>
      <c r="L222" s="2">
        <v>3.6859999999999999</v>
      </c>
      <c r="M222" s="6">
        <v>9</v>
      </c>
      <c r="N222" s="4">
        <v>0.3</v>
      </c>
      <c r="O222" s="2">
        <v>95.802000000000007</v>
      </c>
      <c r="P222" s="6">
        <v>5</v>
      </c>
      <c r="Q222" s="2">
        <v>0.16700000000000001</v>
      </c>
      <c r="R222" s="12" t="s">
        <v>43</v>
      </c>
      <c r="S222" s="9" t="s">
        <v>447</v>
      </c>
      <c r="T222" s="2" t="s">
        <v>27</v>
      </c>
      <c r="U222" s="2">
        <v>2000</v>
      </c>
    </row>
    <row r="223" spans="1:21" hidden="1" x14ac:dyDescent="0.25">
      <c r="A223" s="2">
        <v>222</v>
      </c>
      <c r="B223" s="2" t="s">
        <v>19</v>
      </c>
      <c r="C223" s="2">
        <v>2022</v>
      </c>
      <c r="D223" s="2" t="s">
        <v>39</v>
      </c>
      <c r="E223" s="7" t="s">
        <v>75</v>
      </c>
      <c r="F223" s="7">
        <v>31</v>
      </c>
      <c r="G223" s="7" t="s">
        <v>102</v>
      </c>
      <c r="H223" s="10" t="s">
        <v>103</v>
      </c>
      <c r="I223" s="7" t="s">
        <v>23</v>
      </c>
      <c r="J223" s="7">
        <v>2.4910000000000001</v>
      </c>
      <c r="K223" s="7" t="s">
        <v>24</v>
      </c>
      <c r="L223" s="7">
        <v>3.6949999999999998</v>
      </c>
      <c r="M223" s="7">
        <v>7</v>
      </c>
      <c r="N223" s="11">
        <v>0.22589999999999999</v>
      </c>
      <c r="O223" s="7">
        <v>90.765000000000001</v>
      </c>
      <c r="P223" s="11">
        <v>0.11</v>
      </c>
      <c r="Q223" s="11">
        <v>0.35499999999999998</v>
      </c>
      <c r="R223" s="12" t="s">
        <v>43</v>
      </c>
      <c r="S223" s="23" t="s">
        <v>104</v>
      </c>
      <c r="T223" s="7" t="s">
        <v>27</v>
      </c>
      <c r="U223" s="7">
        <v>2000</v>
      </c>
    </row>
    <row r="224" spans="1:21" hidden="1" x14ac:dyDescent="0.25">
      <c r="A224" s="2">
        <v>223</v>
      </c>
      <c r="B224" s="2" t="s">
        <v>19</v>
      </c>
      <c r="C224" s="2">
        <v>2022</v>
      </c>
      <c r="D224" s="2" t="s">
        <v>39</v>
      </c>
      <c r="E224" s="2" t="s">
        <v>75</v>
      </c>
      <c r="F224" s="2">
        <v>30</v>
      </c>
      <c r="G224" s="2" t="s">
        <v>187</v>
      </c>
      <c r="H224" s="9" t="s">
        <v>188</v>
      </c>
      <c r="I224" s="2" t="s">
        <v>23</v>
      </c>
      <c r="J224" s="2">
        <v>2.5</v>
      </c>
      <c r="K224" s="2" t="s">
        <v>24</v>
      </c>
      <c r="L224" s="2">
        <v>3.6850000000000001</v>
      </c>
      <c r="M224" s="2">
        <v>8</v>
      </c>
      <c r="N224" s="2">
        <v>0.26</v>
      </c>
      <c r="O224" s="2">
        <v>95.795000000000002</v>
      </c>
      <c r="P224" s="2">
        <v>4</v>
      </c>
      <c r="Q224" s="2">
        <v>0.13</v>
      </c>
      <c r="R224" s="12" t="s">
        <v>43</v>
      </c>
      <c r="S224" s="9" t="s">
        <v>189</v>
      </c>
      <c r="T224" s="2" t="s">
        <v>27</v>
      </c>
      <c r="U224" s="2">
        <v>2000</v>
      </c>
    </row>
    <row r="225" spans="1:21" hidden="1" x14ac:dyDescent="0.25">
      <c r="A225" s="2">
        <v>224</v>
      </c>
      <c r="B225" s="36" t="s">
        <v>19</v>
      </c>
      <c r="C225" s="36">
        <v>2023</v>
      </c>
      <c r="D225" s="36" t="s">
        <v>28</v>
      </c>
      <c r="E225" s="36" t="s">
        <v>474</v>
      </c>
      <c r="F225" s="36">
        <v>39</v>
      </c>
      <c r="G225" s="36" t="s">
        <v>461</v>
      </c>
      <c r="H225" s="36">
        <v>1023006838</v>
      </c>
      <c r="I225" s="36" t="s">
        <v>662</v>
      </c>
      <c r="J225" s="36">
        <v>3.35</v>
      </c>
      <c r="K225" s="36" t="s">
        <v>24</v>
      </c>
      <c r="L225" s="36">
        <v>4.1790000000000003</v>
      </c>
      <c r="M225" s="36">
        <v>7</v>
      </c>
      <c r="N225" s="5">
        <v>0.17949999999999999</v>
      </c>
      <c r="O225" s="36">
        <v>95.953000000000003</v>
      </c>
      <c r="P225" s="36">
        <v>16</v>
      </c>
      <c r="Q225" s="5">
        <v>0.4103</v>
      </c>
      <c r="R225" s="12" t="s">
        <v>43</v>
      </c>
      <c r="S225" s="9" t="s">
        <v>462</v>
      </c>
      <c r="T225" s="36" t="s">
        <v>27</v>
      </c>
      <c r="U225" s="36">
        <v>2000</v>
      </c>
    </row>
    <row r="226" spans="1:21" hidden="1" x14ac:dyDescent="0.25">
      <c r="A226" s="2">
        <v>225</v>
      </c>
      <c r="B226" s="36" t="s">
        <v>19</v>
      </c>
      <c r="C226" s="36">
        <v>2023</v>
      </c>
      <c r="D226" s="36" t="s">
        <v>650</v>
      </c>
      <c r="E226" s="36" t="s">
        <v>450</v>
      </c>
      <c r="F226" s="36">
        <v>38</v>
      </c>
      <c r="G226" s="36" t="s">
        <v>451</v>
      </c>
      <c r="H226" s="36">
        <v>1023006688</v>
      </c>
      <c r="I226" s="36" t="s">
        <v>662</v>
      </c>
      <c r="J226" s="36">
        <v>2.6629999999999998</v>
      </c>
      <c r="K226" s="36" t="s">
        <v>24</v>
      </c>
      <c r="L226" s="36">
        <v>4.1719999999999997</v>
      </c>
      <c r="M226" s="36">
        <v>10</v>
      </c>
      <c r="N226" s="5">
        <v>0.2631</v>
      </c>
      <c r="O226" s="36">
        <v>97.902000000000001</v>
      </c>
      <c r="P226" s="36">
        <v>15</v>
      </c>
      <c r="Q226" s="5">
        <v>0.3947</v>
      </c>
      <c r="R226" s="12" t="s">
        <v>43</v>
      </c>
      <c r="S226" s="9" t="s">
        <v>452</v>
      </c>
      <c r="T226" s="36" t="s">
        <v>27</v>
      </c>
      <c r="U226" s="36">
        <v>2000</v>
      </c>
    </row>
    <row r="227" spans="1:21" hidden="1" x14ac:dyDescent="0.25">
      <c r="A227" s="2">
        <v>226</v>
      </c>
      <c r="B227" s="2" t="s">
        <v>19</v>
      </c>
      <c r="C227" s="42">
        <v>2024</v>
      </c>
      <c r="D227" s="42" t="s">
        <v>302</v>
      </c>
      <c r="E227" s="42" t="s">
        <v>316</v>
      </c>
      <c r="F227" s="42">
        <v>35</v>
      </c>
      <c r="G227" s="42" t="s">
        <v>360</v>
      </c>
      <c r="H227" s="42">
        <v>1024002206</v>
      </c>
      <c r="I227" s="42" t="s">
        <v>23</v>
      </c>
      <c r="J227" s="42">
        <v>3.11</v>
      </c>
      <c r="K227" s="42" t="s">
        <v>24</v>
      </c>
      <c r="L227" s="42">
        <v>4.0510000000000002</v>
      </c>
      <c r="M227" s="42">
        <v>6</v>
      </c>
      <c r="N227" s="48">
        <v>0.1714</v>
      </c>
      <c r="O227" s="42">
        <v>95.906999999999996</v>
      </c>
      <c r="P227" s="42">
        <v>11</v>
      </c>
      <c r="Q227" s="48">
        <v>0.31430000000000002</v>
      </c>
      <c r="R227" s="12" t="s">
        <v>43</v>
      </c>
      <c r="S227" s="49" t="s">
        <v>361</v>
      </c>
      <c r="T227" s="42" t="s">
        <v>24</v>
      </c>
      <c r="U227" s="42">
        <v>2000</v>
      </c>
    </row>
    <row r="228" spans="1:21" hidden="1" x14ac:dyDescent="0.25">
      <c r="A228" s="2">
        <v>227</v>
      </c>
      <c r="B228" s="2" t="s">
        <v>19</v>
      </c>
      <c r="C228" s="42">
        <v>2024</v>
      </c>
      <c r="D228" s="42" t="s">
        <v>302</v>
      </c>
      <c r="E228" s="42" t="s">
        <v>357</v>
      </c>
      <c r="F228" s="42">
        <v>33</v>
      </c>
      <c r="G228" s="42" t="s">
        <v>358</v>
      </c>
      <c r="H228" s="42">
        <v>1024002606</v>
      </c>
      <c r="I228" s="42" t="s">
        <v>23</v>
      </c>
      <c r="J228" s="42">
        <v>1.77</v>
      </c>
      <c r="K228" s="42" t="s">
        <v>24</v>
      </c>
      <c r="L228" s="42">
        <v>4.1859999999999999</v>
      </c>
      <c r="M228" s="42">
        <v>3</v>
      </c>
      <c r="N228" s="48">
        <v>9.0999999999999998E-2</v>
      </c>
      <c r="O228" s="42">
        <v>95.402000000000001</v>
      </c>
      <c r="P228" s="42">
        <v>4</v>
      </c>
      <c r="Q228" s="48">
        <v>0.121</v>
      </c>
      <c r="R228" s="12" t="s">
        <v>43</v>
      </c>
      <c r="S228" s="49" t="s">
        <v>359</v>
      </c>
      <c r="T228" s="42" t="s">
        <v>27</v>
      </c>
      <c r="U228" s="42">
        <v>2000</v>
      </c>
    </row>
    <row r="229" spans="1:21" hidden="1" x14ac:dyDescent="0.25">
      <c r="A229" s="2">
        <v>228</v>
      </c>
      <c r="B229" s="2" t="s">
        <v>19</v>
      </c>
      <c r="C229" s="2">
        <v>2022</v>
      </c>
      <c r="D229" s="2" t="s">
        <v>39</v>
      </c>
      <c r="E229" s="2" t="s">
        <v>40</v>
      </c>
      <c r="F229" s="2">
        <v>29</v>
      </c>
      <c r="G229" s="2" t="s">
        <v>177</v>
      </c>
      <c r="H229" s="9" t="s">
        <v>178</v>
      </c>
      <c r="I229" s="2" t="s">
        <v>23</v>
      </c>
      <c r="J229" s="2">
        <v>3.4</v>
      </c>
      <c r="K229" s="2" t="s">
        <v>24</v>
      </c>
      <c r="L229" s="2">
        <v>4.0510000000000002</v>
      </c>
      <c r="M229" s="2">
        <v>2</v>
      </c>
      <c r="N229" s="5">
        <v>6.9000000000000006E-2</v>
      </c>
      <c r="O229" s="2">
        <v>94.875</v>
      </c>
      <c r="P229" s="2">
        <v>9</v>
      </c>
      <c r="Q229" s="5">
        <v>0.31030000000000002</v>
      </c>
      <c r="R229" s="12" t="s">
        <v>179</v>
      </c>
      <c r="S229" s="9" t="s">
        <v>180</v>
      </c>
      <c r="T229" s="2" t="s">
        <v>24</v>
      </c>
      <c r="U229" s="2">
        <v>2500</v>
      </c>
    </row>
    <row r="230" spans="1:21" hidden="1" x14ac:dyDescent="0.25">
      <c r="A230" s="2">
        <v>229</v>
      </c>
      <c r="B230" s="2" t="s">
        <v>19</v>
      </c>
      <c r="C230" s="36">
        <v>2023</v>
      </c>
      <c r="D230" s="36" t="s">
        <v>650</v>
      </c>
      <c r="E230" s="36" t="s">
        <v>496</v>
      </c>
      <c r="F230" s="36">
        <v>36</v>
      </c>
      <c r="G230" s="36" t="s">
        <v>584</v>
      </c>
      <c r="H230" s="36">
        <v>1023006463</v>
      </c>
      <c r="I230" s="36" t="s">
        <v>662</v>
      </c>
      <c r="J230" s="36">
        <v>2.4350000000000001</v>
      </c>
      <c r="K230" s="36" t="s">
        <v>24</v>
      </c>
      <c r="L230" s="36">
        <v>3.9249999999999998</v>
      </c>
      <c r="M230" s="36">
        <v>3</v>
      </c>
      <c r="N230" s="36">
        <v>8.3299999999999999E-2</v>
      </c>
      <c r="O230" s="36">
        <v>97.471999999999994</v>
      </c>
      <c r="P230" s="36">
        <v>3</v>
      </c>
      <c r="Q230" s="36">
        <v>8.3333333333333301E-2</v>
      </c>
      <c r="R230" s="12" t="s">
        <v>179</v>
      </c>
      <c r="S230" s="9" t="s">
        <v>585</v>
      </c>
      <c r="T230" s="36" t="s">
        <v>27</v>
      </c>
      <c r="U230" s="36">
        <v>2500</v>
      </c>
    </row>
    <row r="231" spans="1:21" hidden="1" x14ac:dyDescent="0.25">
      <c r="A231" s="2">
        <v>230</v>
      </c>
      <c r="B231" s="2" t="s">
        <v>19</v>
      </c>
      <c r="C231" s="2">
        <v>2022</v>
      </c>
      <c r="D231" s="2" t="s">
        <v>39</v>
      </c>
      <c r="E231" s="2" t="s">
        <v>40</v>
      </c>
      <c r="F231" s="2">
        <v>30</v>
      </c>
      <c r="G231" s="2" t="s">
        <v>86</v>
      </c>
      <c r="H231" s="9" t="s">
        <v>87</v>
      </c>
      <c r="I231" s="2" t="s">
        <v>23</v>
      </c>
      <c r="J231" s="2">
        <v>3.165</v>
      </c>
      <c r="K231" s="2" t="s">
        <v>24</v>
      </c>
      <c r="L231" s="2">
        <v>3.6440000000000001</v>
      </c>
      <c r="M231" s="2">
        <v>12</v>
      </c>
      <c r="N231" s="4">
        <v>0.4</v>
      </c>
      <c r="O231" s="2">
        <v>95.108000000000004</v>
      </c>
      <c r="P231" s="2">
        <v>8</v>
      </c>
      <c r="Q231" s="5">
        <v>0.26700000000000002</v>
      </c>
      <c r="R231" s="12" t="s">
        <v>88</v>
      </c>
      <c r="S231" s="9" t="s">
        <v>89</v>
      </c>
      <c r="T231" s="2" t="s">
        <v>27</v>
      </c>
      <c r="U231" s="2">
        <v>1500</v>
      </c>
    </row>
    <row r="232" spans="1:21" hidden="1" x14ac:dyDescent="0.25">
      <c r="A232" s="2">
        <v>231</v>
      </c>
      <c r="B232" s="2" t="s">
        <v>19</v>
      </c>
      <c r="C232" s="36">
        <v>2023</v>
      </c>
      <c r="D232" s="36" t="s">
        <v>28</v>
      </c>
      <c r="E232" s="36" t="s">
        <v>450</v>
      </c>
      <c r="F232" s="36">
        <v>38</v>
      </c>
      <c r="G232" s="36" t="s">
        <v>582</v>
      </c>
      <c r="H232" s="36">
        <v>1023008522</v>
      </c>
      <c r="I232" s="36" t="s">
        <v>662</v>
      </c>
      <c r="J232" s="36">
        <v>2.7050000000000001</v>
      </c>
      <c r="K232" s="36" t="s">
        <v>24</v>
      </c>
      <c r="L232" s="36">
        <v>4.1580000000000004</v>
      </c>
      <c r="M232" s="36">
        <v>12</v>
      </c>
      <c r="N232" s="36">
        <v>0.316</v>
      </c>
      <c r="O232" s="36">
        <v>97.203000000000003</v>
      </c>
      <c r="P232" s="36">
        <v>18</v>
      </c>
      <c r="Q232" s="36">
        <v>0.47</v>
      </c>
      <c r="R232" s="12" t="s">
        <v>88</v>
      </c>
      <c r="S232" s="9" t="s">
        <v>583</v>
      </c>
      <c r="T232" s="36" t="s">
        <v>24</v>
      </c>
      <c r="U232" s="36">
        <v>1500</v>
      </c>
    </row>
    <row r="233" spans="1:21" hidden="1" x14ac:dyDescent="0.25">
      <c r="A233" s="2">
        <v>232</v>
      </c>
      <c r="B233" s="2" t="s">
        <v>19</v>
      </c>
      <c r="C233" s="42">
        <v>2024</v>
      </c>
      <c r="D233" s="42" t="s">
        <v>302</v>
      </c>
      <c r="E233" s="42" t="s">
        <v>316</v>
      </c>
      <c r="F233" s="42">
        <v>35</v>
      </c>
      <c r="G233" s="42" t="s">
        <v>372</v>
      </c>
      <c r="H233" s="42">
        <v>1024002721</v>
      </c>
      <c r="I233" s="42" t="s">
        <v>23</v>
      </c>
      <c r="J233" s="42">
        <v>2.23</v>
      </c>
      <c r="K233" s="42" t="s">
        <v>24</v>
      </c>
      <c r="L233" s="42">
        <v>3.82</v>
      </c>
      <c r="M233" s="42">
        <v>15</v>
      </c>
      <c r="N233" s="48">
        <v>0.42859999999999998</v>
      </c>
      <c r="O233" s="42">
        <v>93.34</v>
      </c>
      <c r="P233" s="42">
        <v>16</v>
      </c>
      <c r="Q233" s="48">
        <v>0.45710000000000001</v>
      </c>
      <c r="R233" s="12" t="s">
        <v>88</v>
      </c>
      <c r="S233" s="49" t="s">
        <v>373</v>
      </c>
      <c r="T233" s="42" t="s">
        <v>27</v>
      </c>
      <c r="U233" s="42">
        <v>1500</v>
      </c>
    </row>
    <row r="234" spans="1:21" hidden="1" x14ac:dyDescent="0.25">
      <c r="A234" s="2">
        <v>233</v>
      </c>
      <c r="B234" s="2" t="s">
        <v>19</v>
      </c>
      <c r="C234" s="42">
        <v>2024</v>
      </c>
      <c r="D234" s="42" t="s">
        <v>302</v>
      </c>
      <c r="E234" s="42" t="s">
        <v>340</v>
      </c>
      <c r="F234" s="42">
        <v>33</v>
      </c>
      <c r="G234" s="42" t="s">
        <v>374</v>
      </c>
      <c r="H234" s="42">
        <v>1024002460</v>
      </c>
      <c r="I234" s="42" t="s">
        <v>23</v>
      </c>
      <c r="J234" s="42">
        <v>2.891</v>
      </c>
      <c r="K234" s="42" t="s">
        <v>24</v>
      </c>
      <c r="L234" s="42">
        <v>3.819</v>
      </c>
      <c r="M234" s="42">
        <v>6</v>
      </c>
      <c r="N234" s="48">
        <v>0.18179999999999999</v>
      </c>
      <c r="O234" s="42">
        <v>90.332999999999998</v>
      </c>
      <c r="P234" s="42">
        <v>12</v>
      </c>
      <c r="Q234" s="48">
        <v>0.36359999999999998</v>
      </c>
      <c r="R234" s="12" t="s">
        <v>88</v>
      </c>
      <c r="S234" s="49" t="s">
        <v>375</v>
      </c>
      <c r="T234" s="42" t="s">
        <v>27</v>
      </c>
      <c r="U234" s="42">
        <v>1500</v>
      </c>
    </row>
    <row r="235" spans="1:21" hidden="1" x14ac:dyDescent="0.25">
      <c r="A235" s="2">
        <v>234</v>
      </c>
      <c r="B235" s="2" t="s">
        <v>19</v>
      </c>
      <c r="C235" s="42">
        <v>2024</v>
      </c>
      <c r="D235" s="42" t="s">
        <v>302</v>
      </c>
      <c r="E235" s="42" t="s">
        <v>383</v>
      </c>
      <c r="F235" s="42">
        <v>34</v>
      </c>
      <c r="G235" s="42" t="s">
        <v>384</v>
      </c>
      <c r="H235" s="42">
        <v>1024002546</v>
      </c>
      <c r="I235" s="42" t="s">
        <v>23</v>
      </c>
      <c r="J235" s="42">
        <v>2.242</v>
      </c>
      <c r="K235" s="42" t="s">
        <v>24</v>
      </c>
      <c r="L235" s="42">
        <v>3.661</v>
      </c>
      <c r="M235" s="42">
        <v>10</v>
      </c>
      <c r="N235" s="48">
        <v>0.29409999999999997</v>
      </c>
      <c r="O235" s="42">
        <v>94.027000000000001</v>
      </c>
      <c r="P235" s="42">
        <v>5</v>
      </c>
      <c r="Q235" s="48">
        <v>0.14710000000000001</v>
      </c>
      <c r="R235" s="2" t="s">
        <v>88</v>
      </c>
      <c r="S235" s="49" t="s">
        <v>385</v>
      </c>
      <c r="T235" s="42" t="s">
        <v>27</v>
      </c>
      <c r="U235" s="42">
        <v>1500</v>
      </c>
    </row>
    <row r="236" spans="1:21" hidden="1" x14ac:dyDescent="0.25">
      <c r="A236" s="2">
        <v>235</v>
      </c>
      <c r="B236" s="2" t="s">
        <v>19</v>
      </c>
      <c r="C236" s="42">
        <v>2024</v>
      </c>
      <c r="D236" s="42" t="s">
        <v>302</v>
      </c>
      <c r="E236" s="42" t="s">
        <v>352</v>
      </c>
      <c r="F236" s="42">
        <v>31</v>
      </c>
      <c r="G236" s="42" t="s">
        <v>378</v>
      </c>
      <c r="H236" s="42">
        <v>1024002681</v>
      </c>
      <c r="I236" s="42" t="s">
        <v>23</v>
      </c>
      <c r="J236" s="42">
        <v>2.726</v>
      </c>
      <c r="K236" s="42" t="s">
        <v>24</v>
      </c>
      <c r="L236" s="42">
        <v>3.762</v>
      </c>
      <c r="M236" s="42">
        <v>5</v>
      </c>
      <c r="N236" s="48">
        <v>0.1613</v>
      </c>
      <c r="O236" s="42">
        <v>91.983999999999995</v>
      </c>
      <c r="P236" s="42">
        <v>6</v>
      </c>
      <c r="Q236" s="48">
        <v>0.19350000000000001</v>
      </c>
      <c r="R236" s="12" t="s">
        <v>88</v>
      </c>
      <c r="S236" s="49" t="s">
        <v>379</v>
      </c>
      <c r="T236" s="42" t="s">
        <v>27</v>
      </c>
      <c r="U236" s="42">
        <v>1500</v>
      </c>
    </row>
    <row r="237" spans="1:21" hidden="1" x14ac:dyDescent="0.25">
      <c r="A237" s="2">
        <v>236</v>
      </c>
      <c r="B237" s="2" t="s">
        <v>19</v>
      </c>
      <c r="C237" s="2">
        <v>2022</v>
      </c>
      <c r="D237" s="2" t="s">
        <v>28</v>
      </c>
      <c r="E237" s="2" t="s">
        <v>133</v>
      </c>
      <c r="F237" s="2">
        <v>39</v>
      </c>
      <c r="G237" s="2" t="s">
        <v>143</v>
      </c>
      <c r="H237" s="3" t="s">
        <v>144</v>
      </c>
      <c r="I237" s="2" t="s">
        <v>23</v>
      </c>
      <c r="J237" s="2">
        <v>2.4700000000000002</v>
      </c>
      <c r="K237" s="2" t="s">
        <v>24</v>
      </c>
      <c r="L237" s="2">
        <v>3.8719999999999999</v>
      </c>
      <c r="M237" s="2">
        <v>2</v>
      </c>
      <c r="N237" s="5">
        <v>5.1282051282051304E-4</v>
      </c>
      <c r="O237" s="2">
        <v>92.504000000000005</v>
      </c>
      <c r="P237" s="2">
        <v>14</v>
      </c>
      <c r="Q237" s="5">
        <v>0.3589</v>
      </c>
      <c r="R237" s="12" t="s">
        <v>145</v>
      </c>
      <c r="S237" s="22" t="s">
        <v>146</v>
      </c>
      <c r="T237" s="2" t="s">
        <v>27</v>
      </c>
      <c r="U237" s="2">
        <v>2000</v>
      </c>
    </row>
    <row r="238" spans="1:21" hidden="1" x14ac:dyDescent="0.25">
      <c r="A238" s="2">
        <v>237</v>
      </c>
      <c r="B238" s="2" t="s">
        <v>19</v>
      </c>
      <c r="C238" s="36">
        <v>2023</v>
      </c>
      <c r="D238" s="36" t="s">
        <v>28</v>
      </c>
      <c r="E238" s="36" t="s">
        <v>496</v>
      </c>
      <c r="F238" s="36">
        <v>36</v>
      </c>
      <c r="G238" s="36" t="s">
        <v>586</v>
      </c>
      <c r="H238" s="36">
        <v>1023006380</v>
      </c>
      <c r="I238" s="36" t="s">
        <v>662</v>
      </c>
      <c r="J238" s="36">
        <v>2.3740000000000001</v>
      </c>
      <c r="K238" s="36" t="s">
        <v>24</v>
      </c>
      <c r="L238" s="36">
        <v>3.7650000000000001</v>
      </c>
      <c r="M238" s="36">
        <v>6</v>
      </c>
      <c r="N238" s="36" t="s">
        <v>587</v>
      </c>
      <c r="O238" s="36">
        <v>92.753</v>
      </c>
      <c r="P238" s="36">
        <v>10</v>
      </c>
      <c r="Q238" s="36" t="s">
        <v>588</v>
      </c>
      <c r="R238" s="12" t="s">
        <v>145</v>
      </c>
      <c r="S238" s="9" t="s">
        <v>589</v>
      </c>
      <c r="T238" s="36" t="s">
        <v>27</v>
      </c>
      <c r="U238" s="36">
        <v>2000</v>
      </c>
    </row>
    <row r="239" spans="1:21" hidden="1" x14ac:dyDescent="0.25">
      <c r="A239" s="2">
        <v>238</v>
      </c>
      <c r="B239" s="2" t="s">
        <v>19</v>
      </c>
      <c r="C239" s="42">
        <v>2024</v>
      </c>
      <c r="D239" s="42" t="s">
        <v>302</v>
      </c>
      <c r="E239" s="42" t="s">
        <v>310</v>
      </c>
      <c r="F239" s="42">
        <v>31</v>
      </c>
      <c r="G239" s="42" t="s">
        <v>355</v>
      </c>
      <c r="H239" s="42">
        <v>1024002311</v>
      </c>
      <c r="I239" s="42" t="s">
        <v>23</v>
      </c>
      <c r="J239" s="42">
        <v>1.94</v>
      </c>
      <c r="K239" s="42" t="s">
        <v>24</v>
      </c>
      <c r="L239" s="42">
        <v>4.2240000000000002</v>
      </c>
      <c r="M239" s="42">
        <v>1</v>
      </c>
      <c r="N239" s="51">
        <v>3.2300000000000002E-2</v>
      </c>
      <c r="O239" s="42">
        <v>99.567999999999998</v>
      </c>
      <c r="P239" s="42">
        <v>1</v>
      </c>
      <c r="Q239" s="48">
        <v>3.2300000000000002E-2</v>
      </c>
      <c r="R239" s="12" t="s">
        <v>145</v>
      </c>
      <c r="S239" s="49" t="s">
        <v>356</v>
      </c>
      <c r="T239" s="42" t="s">
        <v>27</v>
      </c>
      <c r="U239" s="42">
        <v>2000</v>
      </c>
    </row>
  </sheetData>
  <autoFilter ref="A2:AF239" xr:uid="{00000000-0001-0000-0000-000000000000}">
    <filterColumn colId="17">
      <filters>
        <filter val="圆梦东风奖学金"/>
      </filters>
    </filterColumn>
  </autoFilter>
  <mergeCells count="1">
    <mergeCell ref="A1:U1"/>
  </mergeCells>
  <phoneticPr fontId="4" type="noConversion"/>
  <pageMargins left="0.196527777777778" right="0.196527777777778" top="0.98402777777777795" bottom="0.98402777777777795" header="0.51111111111111096" footer="0.51111111111111096"/>
  <pageSetup paperSize="9" orientation="portrait"/>
  <headerFooter scaleWithDoc="0"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8"/>
  <sheetViews>
    <sheetView workbookViewId="0">
      <selection activeCell="C1" sqref="C1:C38"/>
    </sheetView>
  </sheetViews>
  <sheetFormatPr defaultColWidth="9" defaultRowHeight="15.6" x14ac:dyDescent="0.25"/>
  <sheetData>
    <row r="1" spans="1:3" x14ac:dyDescent="0.25">
      <c r="A1" s="2">
        <v>94.17</v>
      </c>
      <c r="C1">
        <f>(A1-50)/10</f>
        <v>4.4169999999999998</v>
      </c>
    </row>
    <row r="2" spans="1:3" x14ac:dyDescent="0.25">
      <c r="A2" s="12">
        <v>85.8</v>
      </c>
      <c r="C2">
        <f t="shared" ref="C2:C38" si="0">(A2-50)/10</f>
        <v>3.5799999999999996</v>
      </c>
    </row>
    <row r="3" spans="1:3" x14ac:dyDescent="0.25">
      <c r="A3" s="12">
        <v>88.25</v>
      </c>
      <c r="C3">
        <f t="shared" si="0"/>
        <v>3.8250000000000002</v>
      </c>
    </row>
    <row r="4" spans="1:3" x14ac:dyDescent="0.25">
      <c r="A4" s="12">
        <v>88.5</v>
      </c>
      <c r="C4">
        <f t="shared" si="0"/>
        <v>3.85</v>
      </c>
    </row>
    <row r="5" spans="1:3" x14ac:dyDescent="0.25">
      <c r="A5" s="12">
        <v>93</v>
      </c>
      <c r="C5">
        <f t="shared" si="0"/>
        <v>4.3</v>
      </c>
    </row>
    <row r="6" spans="1:3" x14ac:dyDescent="0.25">
      <c r="A6" s="12">
        <v>89.83</v>
      </c>
      <c r="C6">
        <f t="shared" si="0"/>
        <v>3.9829999999999997</v>
      </c>
    </row>
    <row r="7" spans="1:3" x14ac:dyDescent="0.25">
      <c r="A7" s="12">
        <v>88.19</v>
      </c>
      <c r="C7">
        <f t="shared" si="0"/>
        <v>3.819</v>
      </c>
    </row>
    <row r="8" spans="1:3" x14ac:dyDescent="0.25">
      <c r="A8" s="12">
        <v>86.83</v>
      </c>
      <c r="C8">
        <f t="shared" si="0"/>
        <v>3.6829999999999998</v>
      </c>
    </row>
    <row r="9" spans="1:3" x14ac:dyDescent="0.25">
      <c r="A9" s="12">
        <v>88.35</v>
      </c>
      <c r="C9">
        <f t="shared" si="0"/>
        <v>3.8349999999999995</v>
      </c>
    </row>
    <row r="10" spans="1:3" x14ac:dyDescent="0.25">
      <c r="A10" s="12">
        <v>83.64</v>
      </c>
      <c r="C10">
        <f t="shared" si="0"/>
        <v>3.3639999999999999</v>
      </c>
    </row>
    <row r="11" spans="1:3" x14ac:dyDescent="0.25">
      <c r="A11" s="12">
        <v>86.65</v>
      </c>
      <c r="C11">
        <f t="shared" si="0"/>
        <v>3.6650000000000005</v>
      </c>
    </row>
    <row r="12" spans="1:3" x14ac:dyDescent="0.25">
      <c r="A12" s="12">
        <v>86.39</v>
      </c>
      <c r="C12">
        <f t="shared" si="0"/>
        <v>3.6390000000000002</v>
      </c>
    </row>
    <row r="13" spans="1:3" x14ac:dyDescent="0.25">
      <c r="A13" s="12">
        <v>88.12</v>
      </c>
      <c r="C13">
        <f t="shared" si="0"/>
        <v>3.8120000000000003</v>
      </c>
    </row>
    <row r="14" spans="1:3" x14ac:dyDescent="0.25">
      <c r="A14" s="12">
        <v>84.88</v>
      </c>
      <c r="C14">
        <f t="shared" si="0"/>
        <v>3.4879999999999995</v>
      </c>
    </row>
    <row r="15" spans="1:3" x14ac:dyDescent="0.25">
      <c r="A15" s="12">
        <v>86.04</v>
      </c>
      <c r="C15">
        <f t="shared" si="0"/>
        <v>3.6040000000000005</v>
      </c>
    </row>
    <row r="16" spans="1:3" x14ac:dyDescent="0.25">
      <c r="A16" s="12">
        <v>88.37</v>
      </c>
      <c r="C16">
        <f t="shared" si="0"/>
        <v>3.8370000000000006</v>
      </c>
    </row>
    <row r="17" spans="1:3" x14ac:dyDescent="0.25">
      <c r="A17" s="12">
        <v>87.47</v>
      </c>
      <c r="C17">
        <f t="shared" si="0"/>
        <v>3.7469999999999999</v>
      </c>
    </row>
    <row r="18" spans="1:3" x14ac:dyDescent="0.25">
      <c r="A18" s="12">
        <v>84.11</v>
      </c>
      <c r="C18">
        <f t="shared" si="0"/>
        <v>3.411</v>
      </c>
    </row>
    <row r="19" spans="1:3" x14ac:dyDescent="0.25">
      <c r="A19" s="12">
        <v>88.43</v>
      </c>
      <c r="C19">
        <f t="shared" si="0"/>
        <v>3.8430000000000009</v>
      </c>
    </row>
    <row r="20" spans="1:3" x14ac:dyDescent="0.25">
      <c r="A20" s="12">
        <v>86.54</v>
      </c>
      <c r="C20">
        <f t="shared" si="0"/>
        <v>3.6540000000000008</v>
      </c>
    </row>
    <row r="21" spans="1:3" x14ac:dyDescent="0.25">
      <c r="A21" s="12">
        <v>89.57</v>
      </c>
      <c r="C21">
        <f t="shared" si="0"/>
        <v>3.9569999999999994</v>
      </c>
    </row>
    <row r="22" spans="1:3" x14ac:dyDescent="0.25">
      <c r="A22" s="12">
        <v>87.48</v>
      </c>
      <c r="C22">
        <f t="shared" si="0"/>
        <v>3.7480000000000002</v>
      </c>
    </row>
    <row r="23" spans="1:3" x14ac:dyDescent="0.25">
      <c r="A23" s="12">
        <v>87.28</v>
      </c>
      <c r="C23">
        <f t="shared" si="0"/>
        <v>3.7280000000000002</v>
      </c>
    </row>
    <row r="24" spans="1:3" x14ac:dyDescent="0.25">
      <c r="A24" s="12">
        <v>84.91</v>
      </c>
      <c r="C24">
        <f t="shared" si="0"/>
        <v>3.4909999999999997</v>
      </c>
    </row>
    <row r="25" spans="1:3" x14ac:dyDescent="0.25">
      <c r="A25" s="12">
        <v>87.43</v>
      </c>
      <c r="C25">
        <f t="shared" si="0"/>
        <v>3.7430000000000008</v>
      </c>
    </row>
    <row r="26" spans="1:3" x14ac:dyDescent="0.25">
      <c r="A26" s="12">
        <v>87.03</v>
      </c>
      <c r="C26">
        <f t="shared" si="0"/>
        <v>3.7030000000000003</v>
      </c>
    </row>
    <row r="27" spans="1:3" x14ac:dyDescent="0.25">
      <c r="A27" s="12">
        <v>89.66</v>
      </c>
      <c r="C27">
        <f t="shared" si="0"/>
        <v>3.9659999999999997</v>
      </c>
    </row>
    <row r="28" spans="1:3" x14ac:dyDescent="0.25">
      <c r="A28" s="12">
        <v>88.93</v>
      </c>
      <c r="C28">
        <f t="shared" si="0"/>
        <v>3.8930000000000007</v>
      </c>
    </row>
    <row r="29" spans="1:3" x14ac:dyDescent="0.25">
      <c r="A29" s="2">
        <v>85.04</v>
      </c>
      <c r="C29">
        <f t="shared" si="0"/>
        <v>3.5040000000000004</v>
      </c>
    </row>
    <row r="30" spans="1:3" x14ac:dyDescent="0.25">
      <c r="A30" s="2">
        <v>86.36</v>
      </c>
      <c r="C30">
        <f t="shared" si="0"/>
        <v>3.6360000000000001</v>
      </c>
    </row>
    <row r="31" spans="1:3" x14ac:dyDescent="0.25">
      <c r="A31" s="2">
        <v>88.32</v>
      </c>
      <c r="C31">
        <f t="shared" si="0"/>
        <v>3.8319999999999994</v>
      </c>
    </row>
    <row r="32" spans="1:3" x14ac:dyDescent="0.25">
      <c r="A32" s="2">
        <v>86.29</v>
      </c>
      <c r="C32">
        <f t="shared" si="0"/>
        <v>3.6290000000000004</v>
      </c>
    </row>
    <row r="33" spans="1:3" x14ac:dyDescent="0.25">
      <c r="A33" s="2">
        <v>86.96</v>
      </c>
      <c r="C33">
        <f t="shared" si="0"/>
        <v>3.6959999999999993</v>
      </c>
    </row>
    <row r="34" spans="1:3" x14ac:dyDescent="0.25">
      <c r="A34" s="2">
        <v>89.24</v>
      </c>
      <c r="C34">
        <f t="shared" si="0"/>
        <v>3.9239999999999995</v>
      </c>
    </row>
    <row r="35" spans="1:3" x14ac:dyDescent="0.25">
      <c r="A35" s="2">
        <v>86.32</v>
      </c>
      <c r="C35">
        <f t="shared" si="0"/>
        <v>3.6319999999999992</v>
      </c>
    </row>
    <row r="36" spans="1:3" x14ac:dyDescent="0.25">
      <c r="A36" s="2">
        <v>87.68</v>
      </c>
      <c r="C36">
        <f t="shared" si="0"/>
        <v>3.7680000000000007</v>
      </c>
    </row>
    <row r="37" spans="1:3" x14ac:dyDescent="0.25">
      <c r="A37" s="2">
        <v>86.875</v>
      </c>
      <c r="C37">
        <f t="shared" si="0"/>
        <v>3.6875</v>
      </c>
    </row>
    <row r="38" spans="1:3" x14ac:dyDescent="0.25">
      <c r="A38" s="2">
        <v>86.17</v>
      </c>
      <c r="C38">
        <f t="shared" si="0"/>
        <v>3.617</v>
      </c>
    </row>
  </sheetData>
  <phoneticPr fontId="4" type="noConversion"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6" x14ac:dyDescent="0.25"/>
  <sheetData/>
  <phoneticPr fontId="4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孙久强</dc:creator>
  <cp:lastModifiedBy>翰林 邵</cp:lastModifiedBy>
  <cp:revision>1</cp:revision>
  <cp:lastPrinted>2010-09-02T00:35:15Z</cp:lastPrinted>
  <dcterms:created xsi:type="dcterms:W3CDTF">2006-08-29T00:34:40Z</dcterms:created>
  <dcterms:modified xsi:type="dcterms:W3CDTF">2025-11-28T03:05:50Z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F2EC97C0B2804AF788DF113F8582FE4A_13</vt:lpwstr>
  </property>
</Properties>
</file>